
<file path=[Content_Types].xml><?xml version="1.0" encoding="utf-8"?>
<Types xmlns="http://schemas.openxmlformats.org/package/2006/content-types">
  <Default Extension="png" ContentType="image/png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671" activeTab="6"/>
  </bookViews>
  <sheets>
    <sheet name="INTERNOS" sheetId="26" r:id="rId1"/>
    <sheet name="INTERNATO TURMA A" sheetId="17" r:id="rId2"/>
    <sheet name="HSJD" sheetId="16" r:id="rId3"/>
    <sheet name="AMBULATORIO" sheetId="6" r:id="rId4"/>
    <sheet name="H S LUCIA" sheetId="8" r:id="rId5"/>
    <sheet name="TEÓRICAS" sheetId="24" r:id="rId6"/>
    <sheet name="AVALIAÇÃO" sheetId="25" r:id="rId7"/>
  </sheets>
  <calcPr calcId="144525"/>
</workbook>
</file>

<file path=xl/sharedStrings.xml><?xml version="1.0" encoding="utf-8"?>
<sst xmlns="http://schemas.openxmlformats.org/spreadsheetml/2006/main" count="1190" uniqueCount="346">
  <si>
    <t>TURMA XXI - A SEGUNDO SEMESTRE 2023</t>
  </si>
  <si>
    <t>LEGENDA</t>
  </si>
  <si>
    <t>nome do aluno</t>
  </si>
  <si>
    <t>A</t>
  </si>
  <si>
    <t>Anna Luisa Lupi Ventura de Assis - 185450072</t>
  </si>
  <si>
    <t>11º</t>
  </si>
  <si>
    <t>B</t>
  </si>
  <si>
    <t>Nathália de Souza Ribeiro - 195450039</t>
  </si>
  <si>
    <t>C</t>
  </si>
  <si>
    <t>Rebeca Rodrigues Soier - 185450081</t>
  </si>
  <si>
    <t>D</t>
  </si>
  <si>
    <t>Rute Rodrigues Soier - 185450090</t>
  </si>
  <si>
    <t>E</t>
  </si>
  <si>
    <t>Sarah Borges Vaz - 185450093</t>
  </si>
  <si>
    <t>F</t>
  </si>
  <si>
    <t>Vinícius Vieira Quintão - 185450080</t>
  </si>
  <si>
    <t>G</t>
  </si>
  <si>
    <t>Nely Fernandes Xavier Correia - 185450098</t>
  </si>
  <si>
    <t>H</t>
  </si>
  <si>
    <t>Lorenza Carvalho Caser - 185450102</t>
  </si>
  <si>
    <t>I</t>
  </si>
  <si>
    <t>Arthur Rodrigues da Cunha Bisneto - 185450074</t>
  </si>
  <si>
    <t>J</t>
  </si>
  <si>
    <t>Fabrício Cruz - 185450077</t>
  </si>
  <si>
    <t>K</t>
  </si>
  <si>
    <t>Guilherme José de Souza Faria - 185450105</t>
  </si>
  <si>
    <t>L</t>
  </si>
  <si>
    <t>Thiago Corcelli Rodrigues - 185450091</t>
  </si>
  <si>
    <t>M</t>
  </si>
  <si>
    <t>Ruth Natalia Escobar Cantaluppi - 189990012</t>
  </si>
  <si>
    <t>N</t>
  </si>
  <si>
    <t>Vinicius Vicente Martins - 175450056</t>
  </si>
  <si>
    <t>O</t>
  </si>
  <si>
    <t>Victor Fernando Bogado Arguello - 185450062</t>
  </si>
  <si>
    <t>P</t>
  </si>
  <si>
    <t>Felipe Souza Guimarães - 185450038</t>
  </si>
  <si>
    <t>Q</t>
  </si>
  <si>
    <t>R</t>
  </si>
  <si>
    <t>S</t>
  </si>
  <si>
    <t>PRECEPTORES</t>
  </si>
  <si>
    <t>ENDEREÇOS</t>
  </si>
  <si>
    <t>HSJD</t>
  </si>
  <si>
    <t>Dr. Pedro Paulo</t>
  </si>
  <si>
    <t>COMPLEXO SAUDE SÃO JOÃO DE DEUS= Rua do Cobre , 800, Bairro Niterói, Divinópolis</t>
  </si>
  <si>
    <t>Dr. Marcelo</t>
  </si>
  <si>
    <t>Dra. Laene</t>
  </si>
  <si>
    <t>Dra. Luciana Monteiro</t>
  </si>
  <si>
    <t>Dra. Fabiana</t>
  </si>
  <si>
    <t>Dra. Mellyna</t>
  </si>
  <si>
    <t>Dra Patrícia Andrade</t>
  </si>
  <si>
    <t>Dra. Alessandra</t>
  </si>
  <si>
    <t>RESIDENTES DE PEDIATRIA e NEONATOLOGIA</t>
  </si>
  <si>
    <t>H S. Lúcia</t>
  </si>
  <si>
    <t>Dra. Ludmila Puzzigati</t>
  </si>
  <si>
    <t>HOSPITAL SANTA LÚCIA= Av JK, 350, Bairro Santa Clara, Divinópolis</t>
  </si>
  <si>
    <t>AMBULAT.</t>
  </si>
  <si>
    <t>profa. Jussara</t>
  </si>
  <si>
    <t>AMBULATÓRIO NEFROLOGIA= No complexo de saúde São João de Deus</t>
  </si>
  <si>
    <t>Dr. Alex Freire</t>
  </si>
  <si>
    <t>AMBULATÓRIO NEUROLOGIA= funciona na APAE</t>
  </si>
  <si>
    <t>profa. Luciana Nogueira</t>
  </si>
  <si>
    <t>AMBULATÓRIO OTORRINO / Centro Cirúrgico - Complexo Saúde São João de Deus</t>
  </si>
  <si>
    <t>Dr. Paulo Henrique</t>
  </si>
  <si>
    <t>CTI NEOPED Hosp. São João de Deus / FOLLOW UP RN ALTO RISCO= Funciona no CEM ( Centro de Especialidades médicas) na quinta feira de manhã; CEM = Av Getúlio Vargas, 550, Centro , Divinopolis / Amb. Alto Risco APAE</t>
  </si>
  <si>
    <t>Dra. Tatyana</t>
  </si>
  <si>
    <t>UBS BOM PASTOR= Rua Igaratinga, em frente ao Hemominas, Bairro Bom pastor, Divinópolis</t>
  </si>
  <si>
    <t>Dra. Jaqueline</t>
  </si>
  <si>
    <t>AMBULATÓRIO CARDIOLOGIA= funciona na APAE</t>
  </si>
  <si>
    <t>Dra. Márcia</t>
  </si>
  <si>
    <t>UBS NOSSA SENHORA DAS GRAÇAS= Rua José Afonso Mic, 685, Bairro Nossa senhora das Graças, Divinópolis</t>
  </si>
  <si>
    <t>Dra. Jéssica Antão</t>
  </si>
  <si>
    <t>AMBULATÓRIO DE PNEUMOLOGIA PEDIÁTRICA = Funciona no CEM ( Centro de Especialidades médicas) na quinta feira de manhã; CEM = Av Getúlio Vargas, 550, Centro , Divinopolis / Amb. Alto Risco APAE / Amb. Crianças especiais Inst. Helena Antipoff</t>
  </si>
  <si>
    <t>Dra. Thaísa</t>
  </si>
  <si>
    <t>UBS AFONSO PENA= Rua Nova Serrana , 68, Bairro Afonso pena, Divinópolis</t>
  </si>
  <si>
    <t>Prof. Júlio</t>
  </si>
  <si>
    <t>FOLLOW UP RN ALTO RISCO= Funciona no CEM ( Centro de Especialidades médicas) na quinta feira de manhã; CEM = Av Getúlio Vargas, 550, Centro , Divinopolis / Amb. Alto Risco APAE / Amb. Crianças especiais Inst. Helena Antipoff</t>
  </si>
  <si>
    <t>PROFESSORES (AULAS TEÓRICAS)</t>
  </si>
  <si>
    <t>profa. Jéssica Fernandes</t>
  </si>
  <si>
    <t>drajessicaf@ufsj.edu.br</t>
  </si>
  <si>
    <t>profa. Jéssica Antão</t>
  </si>
  <si>
    <t>jessicaantao@ufsj.edu.br</t>
  </si>
  <si>
    <t>profa. Giovanna</t>
  </si>
  <si>
    <t>giogontijo@yahoo.com.br</t>
  </si>
  <si>
    <t>Profa. Jussara</t>
  </si>
  <si>
    <t>jussarafontes@ig.com.br</t>
  </si>
  <si>
    <t>Profa. Clarissa</t>
  </si>
  <si>
    <t>clarissagontijo@ig.com.br</t>
  </si>
  <si>
    <t>Profa. Andressa</t>
  </si>
  <si>
    <t>zandressa@gmail.com</t>
  </si>
  <si>
    <t>Profa. Gláucia</t>
  </si>
  <si>
    <t>draglauped@gmail.com</t>
  </si>
  <si>
    <t>prof. Júlio</t>
  </si>
  <si>
    <t>julioveloso@ufsj.edu.br</t>
  </si>
  <si>
    <t>MATERIAIS PARA ESTUDOS ENVIADOS POR E-MAIL</t>
  </si>
  <si>
    <t>Site da SBP www.sbp.com.br/reanimacao (RN &gt; 34 semanas)</t>
  </si>
  <si>
    <t>artigos de pediatria</t>
  </si>
  <si>
    <t>exercícios de hidratação</t>
  </si>
  <si>
    <t>OBJETIVOS</t>
  </si>
  <si>
    <t xml:space="preserve">•  Propiciar ao aluno conhecimento e vivência da atenção hospitalar à criança. </t>
  </si>
  <si>
    <t xml:space="preserve">• Propiciar ao aluno conhecimentos básicos, clínicos e treinamento de habilidades para assistência à criança hospitalizada </t>
  </si>
  <si>
    <t xml:space="preserve">• Propiciar conhecimentos e reflexão sobre as questões éticas, psíquicas e sociais envolvidas na assistência hospitalar à criança. </t>
  </si>
  <si>
    <t xml:space="preserve">• Propiciar conhecimentos sobre as doenças pediátricas prevalentes da região que demandam a assistência hospitalar </t>
  </si>
  <si>
    <t xml:space="preserve">• Propiciar conhecimentos e habilidades para atendimentos das urgências clínicas da criança </t>
  </si>
  <si>
    <t xml:space="preserve">• Propiciar vivência sincrônica do fluxo de assistência à saúde da criança entre o nível de atenção primário, secundário e terciário </t>
  </si>
  <si>
    <t xml:space="preserve">• Propiciar vivência das rotinas e processos de trabalho em hospital relacionados aos cuidados clínicos </t>
  </si>
  <si>
    <t xml:space="preserve">• Possibilitar aprofundamento do raciocínio clínico. </t>
  </si>
  <si>
    <t xml:space="preserve">• Capacitar o estudante para diagnosticar por meio do exame clínico o RN com másformações e relacioná-las com antecedentes maternos. Capacitar o estudante para acompanhar as adaptações habituais do RN e detectar suas possíveis intercorrências. </t>
  </si>
  <si>
    <t>• Capacitar o aluno para o atendimento ao RN: o Aspiração e manutenção da permeabilidade das vias respiratórias. o Manutenção da temperatura; o Avaliação do ritmo respiratório, da freqüência cardíaca e da circulação. o Diagnóstico do recém-nascido normal o Avaliação das condições do RN segundo o critério de Apgar o Prestar assistência ao recém-nascido promovendo o contato mãe/bebê; o Realização e orientação de cuidados com o coto umbilical; o Credeização; o Apresentação do bebê à mãe. o Certificação da Identificação do bebê e coleta de impresses digitais e plantar; o Aplicação de vitamina K o Aferição dos dados antropométricos do bebê. o Sensibilização das gestantes sobre as vantagens; o Orientação das mães sobre o manejo do aleitamento. o Acompanhamento das adaptações habituais do RN o Determinar a idade gestacional o Classificação do crescimento do bebê o Orientação da mãe quanto aos cuidados com o RN e consigo própria o Detecção das patologias materno infantis mais comuns deste período o Orientação de alta: vacinação, exame do pezinho e acompanhamento em unidade básica de saúde ou ambulatório de follow up de RN de risco.</t>
  </si>
  <si>
    <t>CONTEÚDO PROGRAMÁTICO</t>
  </si>
  <si>
    <t xml:space="preserve">•  Atendimentos das intercorrências na enfermaria </t>
  </si>
  <si>
    <t xml:space="preserve">• Admissão, prescrição e acompanhamento de pacientes internados. </t>
  </si>
  <si>
    <t xml:space="preserve">• Atendimentos de urgência clínicas de criança em pronto atendimento </t>
  </si>
  <si>
    <t xml:space="preserve">•  Participação em visitas diárias de rotina aos leitos </t>
  </si>
  <si>
    <t xml:space="preserve">• Participação na recepção de RN em sala de parto </t>
  </si>
  <si>
    <t xml:space="preserve">• Acompanhamento de RN internados na UTI neonatal e infantil e cuidados intermediários </t>
  </si>
  <si>
    <t xml:space="preserve">• Atendimentos em ambulatórios especializados de Pediatria disponíveis no local </t>
  </si>
  <si>
    <t xml:space="preserve">• Seguimento de RN de risco, cirurgia pediátrica etc. </t>
  </si>
  <si>
    <t>INTERNATO DE PEDIATRIA TURMA XXI A - 2º SEMESTRE 2023</t>
  </si>
  <si>
    <t>ALUNOS</t>
  </si>
  <si>
    <t>11º PERÍODO / semanas</t>
  </si>
  <si>
    <t>1ạ</t>
  </si>
  <si>
    <t>2ạ</t>
  </si>
  <si>
    <t>3ạ</t>
  </si>
  <si>
    <t>4ạ</t>
  </si>
  <si>
    <t>5ạ</t>
  </si>
  <si>
    <t>6ạ</t>
  </si>
  <si>
    <t>7ạ</t>
  </si>
  <si>
    <t>8ạ</t>
  </si>
  <si>
    <t>9ạ</t>
  </si>
  <si>
    <t>10ạ</t>
  </si>
  <si>
    <t>11ạ</t>
  </si>
  <si>
    <t>PRÓXIMA  TURMA</t>
  </si>
  <si>
    <t>09 - 14 out</t>
  </si>
  <si>
    <t>15 - 21 out</t>
  </si>
  <si>
    <t>23 - 28 out</t>
  </si>
  <si>
    <t>30 - 04 nov</t>
  </si>
  <si>
    <t>06 - 11 nov</t>
  </si>
  <si>
    <t>13 - 18 nov</t>
  </si>
  <si>
    <t>20 - 25 nov</t>
  </si>
  <si>
    <t>27 - 02 dez</t>
  </si>
  <si>
    <t>04 - 09 dez</t>
  </si>
  <si>
    <t>11 - 16 dez</t>
  </si>
  <si>
    <t>18 - 22 dez</t>
  </si>
  <si>
    <t>08 jan - 23 mar</t>
  </si>
  <si>
    <t>Hosp. Santa Lúcia</t>
  </si>
  <si>
    <t>Enfermaria/ sala parto / urgência</t>
  </si>
  <si>
    <t>MANHÃ</t>
  </si>
  <si>
    <t>A/B/C/D</t>
  </si>
  <si>
    <t>C/D/E/F</t>
  </si>
  <si>
    <t>E/F/G/H</t>
  </si>
  <si>
    <t>G/H/I/J</t>
  </si>
  <si>
    <t>I/J/K/L</t>
  </si>
  <si>
    <t>K/L/M/N</t>
  </si>
  <si>
    <t>M/N/O/P</t>
  </si>
  <si>
    <t>O/P/A/B</t>
  </si>
  <si>
    <r>
      <rPr>
        <sz val="12"/>
        <color theme="1"/>
        <rFont val="Calibri"/>
        <charset val="134"/>
        <scheme val="minor"/>
      </rPr>
      <t>1</t>
    </r>
    <r>
      <rPr>
        <sz val="12"/>
        <color theme="1"/>
        <rFont val="Calibri"/>
        <charset val="134"/>
        <scheme val="minor"/>
      </rPr>
      <t>1</t>
    </r>
    <r>
      <rPr>
        <sz val="12"/>
        <color theme="1"/>
        <rFont val="Calibri"/>
        <charset val="134"/>
        <scheme val="minor"/>
      </rPr>
      <t>º</t>
    </r>
  </si>
  <si>
    <t>UTI</t>
  </si>
  <si>
    <t>E/F</t>
  </si>
  <si>
    <t>G/H</t>
  </si>
  <si>
    <t>I/J</t>
  </si>
  <si>
    <t>K/L</t>
  </si>
  <si>
    <t>M/N</t>
  </si>
  <si>
    <t>O/P</t>
  </si>
  <si>
    <t>A/B</t>
  </si>
  <si>
    <t>C/D</t>
  </si>
  <si>
    <t>UNIDADE NEONATAL - Alojamento conjunto e sala de parto (UCINCo)</t>
  </si>
  <si>
    <t>ENFERMARIA</t>
  </si>
  <si>
    <t>TOTAL DE HORAS (TODO INTERNATO)</t>
  </si>
  <si>
    <t>URGÊNCIA / EMERGÊNCIA HOSP. SÃO JOÃO</t>
  </si>
  <si>
    <t>HSL</t>
  </si>
  <si>
    <t>TEÓRICAS</t>
  </si>
  <si>
    <t>AMBULATÓRIO</t>
  </si>
  <si>
    <t>AMBULATÓRIOS</t>
  </si>
  <si>
    <t>Ambulatório I (MANHÃ e TARDE)</t>
  </si>
  <si>
    <t>Pneumoped Policilínica (Dra Jéssica Antão)</t>
  </si>
  <si>
    <t>total de horas do internato</t>
  </si>
  <si>
    <t>NEUROPED / Cardioped APAE</t>
  </si>
  <si>
    <t>inicio dia 09 de outubro de 2023</t>
  </si>
  <si>
    <t>Pediatria UBS Afonso Pena</t>
  </si>
  <si>
    <t>termino em 22 de dezembro 2023</t>
  </si>
  <si>
    <t>Otorrinoped (CSSJD)</t>
  </si>
  <si>
    <t>Nefroped CSSJD</t>
  </si>
  <si>
    <t>AMBULATÓRIO II (manhã e tarde)</t>
  </si>
  <si>
    <t>Pediatria NS Graças</t>
  </si>
  <si>
    <t>Ped PIPA APAE</t>
  </si>
  <si>
    <t xml:space="preserve">Pediatria UBS Bom Pastor </t>
  </si>
  <si>
    <t>Follow Up RN Risco Inst Helena Antipoff</t>
  </si>
  <si>
    <t>Pediatria SERDI Inst Helena Antipoff</t>
  </si>
  <si>
    <t>HSJD (7:00 - 12:00 h)</t>
  </si>
  <si>
    <t>URGÊNCIA / EMERGÊNCIA</t>
  </si>
  <si>
    <t>total de horas semanais: 24</t>
  </si>
  <si>
    <t>Ambulatório I (MANHÃ e/ou TARDE)</t>
  </si>
  <si>
    <t>SEG</t>
  </si>
  <si>
    <t>TER</t>
  </si>
  <si>
    <t>QUA</t>
  </si>
  <si>
    <t>QUI</t>
  </si>
  <si>
    <t>SEX</t>
  </si>
  <si>
    <t>SAB</t>
  </si>
  <si>
    <t>DOM</t>
  </si>
  <si>
    <t xml:space="preserve">AMBULATORIO I </t>
  </si>
  <si>
    <t>///////</t>
  </si>
  <si>
    <t>Amb OTR CSSJD / cirurgia OTR  HSJD (profa. Luciana)</t>
  </si>
  <si>
    <t>//////</t>
  </si>
  <si>
    <t>//////////</t>
  </si>
  <si>
    <t>amb. de nefropediatria HSJD (profa. Jussara)</t>
  </si>
  <si>
    <t>Amb. Pediatria PIPA (Projeto de Intervenção Precoce Avançado - Dr. Júlio e Resid. neonatologia e pediatria) - APAE</t>
  </si>
  <si>
    <t>follow up RN de risco INST. Helena Antipoff (prof. Júlio e Resid. Neonatologia e pediatria)</t>
  </si>
  <si>
    <t>Pediatria UBS Afonso Pena (Dra. Thaísa)</t>
  </si>
  <si>
    <t>total de horas semanais: 36</t>
  </si>
  <si>
    <t>ALMOÇO</t>
  </si>
  <si>
    <t>Pediatria  CEM Pneumologia PED (Dra. Jéssica Antão)</t>
  </si>
  <si>
    <t>amb. de neuropediatria  (Dr. Alex)  APAE</t>
  </si>
  <si>
    <t>Amb. Pediatria PIPA (Projeto de Intervenção Precoce Avançado - prof. Júlio e Resid. neonatologia e pediatria) - APAE</t>
  </si>
  <si>
    <t>AULAS TEÓRICAS  (4 horas/   semana)</t>
  </si>
  <si>
    <t>AMBULATORIO II</t>
  </si>
  <si>
    <t>Pediatria UBS NS Graças (Dra Márcia)</t>
  </si>
  <si>
    <t>Pediatria SERDI (serviço Especializado em reabilitação de deficientes intelectuais - Prof. Júlio) INST. Helena Antipoff</t>
  </si>
  <si>
    <t>Pediatria UBS Bom Pastor (Dra. Thatyana)</t>
  </si>
  <si>
    <t>Cardiologia ped APAE (Dra. Jaqueline)</t>
  </si>
  <si>
    <t>AULAS TEÓRICAS  (4 horas / semana)</t>
  </si>
  <si>
    <t>INTERNATO DE PEDIATRIA TURMA XXI  A - 2º SEMESTRE 2023</t>
  </si>
  <si>
    <t>HSLúcia</t>
  </si>
  <si>
    <t>MANHÃ (7:00 - 12: 00 h)</t>
  </si>
  <si>
    <t>8:00 - 11:30 h</t>
  </si>
  <si>
    <t>AULA INAUGURAL - Apresentação das escalas</t>
  </si>
  <si>
    <t>Terminologia e classificação neonatal</t>
  </si>
  <si>
    <t>TURMA</t>
  </si>
  <si>
    <t>Manejo do RN no alojamento conjunto</t>
  </si>
  <si>
    <t>13:30-16:30 h</t>
  </si>
  <si>
    <t>Alojamento conjunto e avaliação do Recém-nascido (ex. Físico e reflexos primitivos do RN - teórico/prática no Alojamento conjunto da Maternidade do CSSJD)</t>
  </si>
  <si>
    <t>Icterícia neonatal</t>
  </si>
  <si>
    <t>Infecções neonatais</t>
  </si>
  <si>
    <t>Avaliação inicial dos distúrbios respiratórios no período neonatal</t>
  </si>
  <si>
    <t>Achados normais da radiologia no RN</t>
  </si>
  <si>
    <t>Choque em pediatria</t>
  </si>
  <si>
    <t>Diarréia aguda e Hidratação venosa e distúrbios hidroeletrolíticos</t>
  </si>
  <si>
    <t>13:30 h</t>
  </si>
  <si>
    <t>Hipertensão arterial na criança</t>
  </si>
  <si>
    <t>15:30 h</t>
  </si>
  <si>
    <t xml:space="preserve">Insuficiência renal aguda na criança </t>
  </si>
  <si>
    <t>Manejo da asma na infância e adolescência</t>
  </si>
  <si>
    <t>14:30 h</t>
  </si>
  <si>
    <t>Pneumonia Aguda e de repetição</t>
  </si>
  <si>
    <t>13:30 - 16:00 h</t>
  </si>
  <si>
    <t>1ª Avaliação PARCIAL - MATÉRIA: AULAS</t>
  </si>
  <si>
    <t>Sessão Clínico-radiológica</t>
  </si>
  <si>
    <t>13:30 - 17:30 h</t>
  </si>
  <si>
    <t>GD'S (TEMAS PARA GDs: Patologias das Vias Aéreas Superiores - 1) faringotonsilites; 2) otites ; 3) rinite alérgica; 4) rinossinusites</t>
  </si>
  <si>
    <t xml:space="preserve">total de horas semanais: 4 h </t>
  </si>
  <si>
    <t>DATAS DAS PROVAS</t>
  </si>
  <si>
    <t xml:space="preserve">AVALIAÇÃO </t>
  </si>
  <si>
    <t>PONTOS</t>
  </si>
  <si>
    <t>Adolescência - aspectos relevantes (SEMINÁRIO)</t>
  </si>
  <si>
    <t>PRÁTICA (OSCE - SIMULAÇÃO DE EMERGÊNCIAS PEDIÁTRICAS)</t>
  </si>
  <si>
    <t>Crises convulsivas em pediatria</t>
  </si>
  <si>
    <t>Profa. Jéssica Fernandes</t>
  </si>
  <si>
    <t>2ª Avaliação SOMATIVA  - TODA MATÉRIA: AULAS/GD/ SESSÕES / SEMINÁRIO</t>
  </si>
  <si>
    <t>Os Primeiros 1000 dias</t>
  </si>
  <si>
    <t>Sessões clinico-radiológica</t>
  </si>
  <si>
    <t>Anemias na infância</t>
  </si>
  <si>
    <t>Grupo de discussão  - GD</t>
  </si>
  <si>
    <t>8:00 - 12:00 h</t>
  </si>
  <si>
    <t>CURSO NALS - REANIMAÇÃO NEONATAL (&gt; 34 semanas) -                UFSJ LaHas</t>
  </si>
  <si>
    <t>Seminário</t>
  </si>
  <si>
    <t>PRÁTICA: ambulatórios, atividades hospitalares</t>
  </si>
  <si>
    <t>HABILIDADES</t>
  </si>
  <si>
    <t>8:00 - 11:00 Turma A   e 13:30 - 17:30 h Turma B</t>
  </si>
  <si>
    <t>SIMULAÇÃO DE HABILIDADES (OSCE) - LAB HAB -Emergências pediátricas - Aulas teóricas e práticas com simulações -  Avaliação Prática -  UFSJ</t>
  </si>
  <si>
    <t xml:space="preserve">Prof. Júlio </t>
  </si>
  <si>
    <t>ATITUDES</t>
  </si>
  <si>
    <t>TOTAL</t>
  </si>
  <si>
    <t>13:30 - 14:30 h</t>
  </si>
  <si>
    <t>Respirador oral</t>
  </si>
  <si>
    <t>TEMAS DO GD, prof. Gláucia: - 1) faringotonsilites; 2) otites e rinossinusites; 3) rinite alérgica; 4) deficiência auditiva e triagem auditiva</t>
  </si>
  <si>
    <t>Aspectos médico legais da agressão contra a criança</t>
  </si>
  <si>
    <t>SESSÕES CLÍNICO-RADIOLÓGICAS</t>
  </si>
  <si>
    <t>Os temas das sessões anatomo-clínicas poderão ser definidos pelos alunos ou pelo professor responsável pela sessão, com os casos clínicos de pacientes acompanhados pelo interno em suas vivências durante o internato. Deverão ser feitas e apresentadas pelos trios ou duplas. Modificações, somente se autorizadas pelo professor.</t>
  </si>
  <si>
    <t>15:30 - 17:30 h</t>
  </si>
  <si>
    <t>Hipotireoidismo infanto-juvenil</t>
  </si>
  <si>
    <t>distúrbios da puberdade</t>
  </si>
  <si>
    <t>13:30 - 15:30 h</t>
  </si>
  <si>
    <t>2ª Avaliação SOMATIVA  - TODA MATÉRIA:                     AULAS/GD/ SESSÕES / SEMINÁRIO (teórica) -  ENCERRAMENTO</t>
  </si>
  <si>
    <t>Seminário Adolescência</t>
  </si>
  <si>
    <t xml:space="preserve">(4 grupos)Temas sugeridos: adolescente e as redes sociais; obesidade na adolescência; encontro com sexualidade; papel das amizades e dos grupos; uso de álcool e drogas na adolescência; </t>
  </si>
  <si>
    <t>ROTEIRO</t>
  </si>
  <si>
    <t>AVALIAÇÃO DOS ALUNOS NO INTERNATO DE PEDIATRIA: HABILIDADES, ATITUDES E COGNITIVAS</t>
  </si>
  <si>
    <t>SEMANAS</t>
  </si>
  <si>
    <t>HABILIDADES: E=0,260; S=0,234;M=0,130; I=0 (TOTAL: ELEVADO= 20; SATISFATÓRIO=18; MEDIANO=10;INSATISFATÓRIO=0)</t>
  </si>
  <si>
    <t>HABILIDADE PRÁTICA</t>
  </si>
  <si>
    <t>01) Possui habilidades na entrevista médica.</t>
  </si>
  <si>
    <t>02) Possui habilidades no exame físico.</t>
  </si>
  <si>
    <t>03) Apresenta qualidades humanísticas/profissionalismo.</t>
  </si>
  <si>
    <t>04) Apresenta raciocínio clínico.</t>
  </si>
  <si>
    <t>05) Apresenta habilidades na orientação ao paciente.</t>
  </si>
  <si>
    <t>06) É organizado (prontuários, exames...)/eficiência.</t>
  </si>
  <si>
    <t>07) Apresenta competência clínica geral.</t>
  </si>
  <si>
    <t>SUBTOTAL</t>
  </si>
  <si>
    <t>ATITUDES: E=0,304; S=0,273;M=0,152 I=0 (TOTAL: ELEVADO=20; SATISFATÓRIO=18; MEDIANO= 10;INSATISFATÓRIO=0)</t>
  </si>
  <si>
    <r>
      <rPr>
        <sz val="8"/>
        <color theme="1"/>
        <rFont val="Calibri"/>
        <charset val="134"/>
        <scheme val="minor"/>
      </rPr>
      <t xml:space="preserve">1. </t>
    </r>
    <r>
      <rPr>
        <b/>
        <sz val="8"/>
        <color theme="1"/>
        <rFont val="Calibri"/>
        <charset val="134"/>
        <scheme val="minor"/>
      </rPr>
      <t>APRESENTAÇÃO</t>
    </r>
    <r>
      <rPr>
        <sz val="8"/>
        <color theme="1"/>
        <rFont val="Calibri"/>
        <charset val="134"/>
        <scheme val="minor"/>
      </rPr>
      <t xml:space="preserve">: </t>
    </r>
  </si>
  <si>
    <r>
      <rPr>
        <b/>
        <sz val="10"/>
        <color theme="1"/>
        <rFont val="Times New Roman"/>
        <charset val="134"/>
      </rPr>
      <t>01)</t>
    </r>
    <r>
      <rPr>
        <b/>
        <u/>
        <sz val="10"/>
        <color theme="1"/>
        <rFont val="Times New Roman"/>
        <charset val="134"/>
      </rPr>
      <t xml:space="preserve"> Respeita as normas de biossegurança</t>
    </r>
    <r>
      <rPr>
        <sz val="10"/>
        <color theme="1"/>
        <rFont val="Times New Roman"/>
        <charset val="134"/>
      </rPr>
      <t>: Respeitou às normas de biossegurança (asseio corporal, jaleco, sapatos fechados, unhas aparadas, uso de crachá, etc)</t>
    </r>
  </si>
  <si>
    <r>
      <rPr>
        <sz val="8"/>
        <color theme="1"/>
        <rFont val="Calibri"/>
        <charset val="134"/>
        <scheme val="minor"/>
      </rPr>
      <t xml:space="preserve">2. </t>
    </r>
    <r>
      <rPr>
        <b/>
        <sz val="8"/>
        <color theme="1"/>
        <rFont val="Calibri"/>
        <charset val="134"/>
        <scheme val="minor"/>
      </rPr>
      <t>ATITUDE</t>
    </r>
    <r>
      <rPr>
        <sz val="8"/>
        <color theme="1"/>
        <rFont val="Calibri"/>
        <charset val="134"/>
        <scheme val="minor"/>
      </rPr>
      <t>:</t>
    </r>
  </si>
  <si>
    <r>
      <rPr>
        <b/>
        <sz val="10"/>
        <color theme="1"/>
        <rFont val="Calibri"/>
        <charset val="134"/>
        <scheme val="minor"/>
      </rPr>
      <t xml:space="preserve">02) </t>
    </r>
    <r>
      <rPr>
        <b/>
        <u/>
        <sz val="10"/>
        <color theme="1"/>
        <rFont val="Calibri"/>
        <charset val="134"/>
        <scheme val="minor"/>
      </rPr>
      <t>interação com os pares</t>
    </r>
    <r>
      <rPr>
        <b/>
        <sz val="10"/>
        <color theme="1"/>
        <rFont val="Calibri"/>
        <charset val="134"/>
        <scheme val="minor"/>
      </rPr>
      <t xml:space="preserve">: </t>
    </r>
    <r>
      <rPr>
        <sz val="10"/>
        <color theme="1"/>
        <rFont val="Calibri"/>
        <charset val="134"/>
        <scheme val="minor"/>
      </rPr>
      <t>Na interação com os colegas, o professor/preceptor, os funcionários e a equipe multiprofissional foi educado, cooperativo e apresentou respeito pelos pontos de vista discordantes.</t>
    </r>
  </si>
  <si>
    <r>
      <rPr>
        <b/>
        <sz val="10"/>
        <color theme="1"/>
        <rFont val="Calibri"/>
        <charset val="134"/>
        <scheme val="minor"/>
      </rPr>
      <t>03)</t>
    </r>
    <r>
      <rPr>
        <sz val="10"/>
        <color theme="1"/>
        <rFont val="Calibri"/>
        <charset val="134"/>
        <scheme val="minor"/>
      </rPr>
      <t xml:space="preserve"> </t>
    </r>
    <r>
      <rPr>
        <b/>
        <u/>
        <sz val="10"/>
        <color theme="1"/>
        <rFont val="Calibri"/>
        <charset val="134"/>
        <scheme val="minor"/>
      </rPr>
      <t>Responsabilidade</t>
    </r>
    <r>
      <rPr>
        <sz val="10"/>
        <color theme="1"/>
        <rFont val="Calibri"/>
        <charset val="134"/>
        <scheme val="minor"/>
      </rPr>
      <t>:  Realizou as tarefas combinadas, apresentou atitudes pró-ativas, cumpriu compromissos com colegas, pacientes, professor e/ou preceptor. Cooperou com colegas, teve iniciativa e motivação?</t>
    </r>
  </si>
  <si>
    <r>
      <rPr>
        <b/>
        <sz val="10"/>
        <color theme="1"/>
        <rFont val="Calibri"/>
        <charset val="134"/>
        <scheme val="minor"/>
      </rPr>
      <t>04)</t>
    </r>
    <r>
      <rPr>
        <sz val="10"/>
        <color theme="1"/>
        <rFont val="Calibri"/>
        <charset val="134"/>
        <scheme val="minor"/>
      </rPr>
      <t xml:space="preserve"> </t>
    </r>
    <r>
      <rPr>
        <b/>
        <u/>
        <sz val="10"/>
        <color theme="1"/>
        <rFont val="Calibri"/>
        <charset val="134"/>
        <scheme val="minor"/>
      </rPr>
      <t>Abordagem do paciente e construção da relação médico-família-paciente</t>
    </r>
    <r>
      <rPr>
        <b/>
        <sz val="10"/>
        <color theme="1"/>
        <rFont val="Calibri"/>
        <charset val="134"/>
        <scheme val="minor"/>
      </rPr>
      <t>:</t>
    </r>
    <r>
      <rPr>
        <sz val="10"/>
        <color theme="1"/>
        <rFont val="Calibri"/>
        <charset val="134"/>
        <scheme val="minor"/>
      </rPr>
      <t xml:space="preserve"> Soube manter silêncio e ouvir atentamente os pacientes, se apresentar e despedir-se do paciente, orientá-lo quanto aos seus direitos e deveres quando demandado, soube fazer solicitações e recusas adequadamente e educadamente, cumpriu todos os compromissos assumidos com paciente ou família; educação, respeito, humanismo interesse, honestidade e clareza.</t>
    </r>
  </si>
  <si>
    <r>
      <rPr>
        <b/>
        <sz val="10"/>
        <color theme="1"/>
        <rFont val="Calibri"/>
        <charset val="134"/>
        <scheme val="minor"/>
      </rPr>
      <t xml:space="preserve">05) </t>
    </r>
    <r>
      <rPr>
        <b/>
        <u/>
        <sz val="10"/>
        <color theme="1"/>
        <rFont val="Calibri"/>
        <charset val="134"/>
        <scheme val="minor"/>
      </rPr>
      <t>Postura ética e humanística</t>
    </r>
    <r>
      <rPr>
        <b/>
        <sz val="10"/>
        <color theme="1"/>
        <rFont val="Calibri"/>
        <charset val="134"/>
        <scheme val="minor"/>
      </rPr>
      <t xml:space="preserve">: </t>
    </r>
    <r>
      <rPr>
        <sz val="10"/>
        <color theme="1"/>
        <rFont val="Calibri"/>
        <charset val="134"/>
        <scheme val="minor"/>
      </rPr>
      <t>Apresentou empatia e valorizou  na consulta os aspectos emocionais e sociais do paciente, além das queixas biológicas. Não está manuseando celulares o outros dispositivos durante as atividades, desrespeitando pacientes, colegas e professores.</t>
    </r>
  </si>
  <si>
    <r>
      <rPr>
        <sz val="8"/>
        <color theme="1"/>
        <rFont val="Calibri"/>
        <charset val="134"/>
        <scheme val="minor"/>
      </rPr>
      <t xml:space="preserve">3. </t>
    </r>
    <r>
      <rPr>
        <b/>
        <sz val="8"/>
        <color theme="1"/>
        <rFont val="Calibri"/>
        <charset val="134"/>
        <scheme val="minor"/>
      </rPr>
      <t>PONTUALIDADE</t>
    </r>
    <r>
      <rPr>
        <sz val="8"/>
        <color theme="1"/>
        <rFont val="Calibri"/>
        <charset val="134"/>
        <scheme val="minor"/>
      </rPr>
      <t>:</t>
    </r>
  </si>
  <si>
    <r>
      <rPr>
        <b/>
        <sz val="10"/>
        <color theme="1"/>
        <rFont val="Calibri"/>
        <charset val="134"/>
        <scheme val="minor"/>
      </rPr>
      <t xml:space="preserve">6) </t>
    </r>
    <r>
      <rPr>
        <sz val="10"/>
        <color theme="1"/>
        <rFont val="Calibri"/>
        <charset val="134"/>
        <scheme val="minor"/>
      </rPr>
      <t>Obedeceu, sem atraso significativos (menos de quinze minutos) aos compromissos de início da atividades e combinação com pacientes.</t>
    </r>
  </si>
  <si>
    <t>COGNITIVAS:(NOTAS DAS SESSÕES - 5 PONTOS, PELA APRESENTAÇÃO) E=1; S=0,8;M=0,5; I=0 (TOTAL: ELEVADO=5; SATISFATÓRIO=4; MEDIANO= 2,5;INSATISFATÓRIO=0)</t>
  </si>
  <si>
    <t>SESSÕES CLINICO-RADIOLÓGICAS</t>
  </si>
  <si>
    <t>1) Prepara as atividades com antecedência.</t>
  </si>
  <si>
    <t>2) Está atento às perguntas e sabe interpretá-las.</t>
  </si>
  <si>
    <t>3) Não consulta livros, cadernos ou artigos (espera-se que o aluno não os consulte durante a atividade, quando solicitado pelo professor). Não está manuseando celulares o outros dispositivos durante as atividades, desrespeitando colegas e professores.</t>
  </si>
  <si>
    <t>4) Mostra interesse pelo tema e levanta questões e/ou sugestões pertinentes e enriquecedoras para o grupo, participando ativamente.</t>
  </si>
  <si>
    <t>5) Respeita opinião dos colegas e do professor/preceptor.</t>
  </si>
  <si>
    <t>COGNITIVAS</t>
  </si>
  <si>
    <t>Nº DE FALTAS</t>
  </si>
  <si>
    <t>PONTOS POR FALTA</t>
  </si>
  <si>
    <t>NOTA FINAL</t>
  </si>
  <si>
    <t xml:space="preserve">HABILIDADES: 20 PONTOS; ATITUDES: 20 PONTOS; SEMINÁRIOS: 5 PONTOS; GD: 5 PONTOS; SESSÕES ANATOMO-CLÍNICAS: 5 PONTOS; COGNITIVAS: 45 PONTOS ( PROVA ( PROVA PRÁTICA: 10 PONTOS; 2 PROVAS, UMA DE 15 E OUTRA DE 20 PONTOS); </t>
  </si>
  <si>
    <t>NOTA GERAL INTERNATO DE PEDIATRIA.</t>
  </si>
  <si>
    <t>SESSÕES ANATOMO-CLÍNICA</t>
  </si>
  <si>
    <t>AV. SOM. PARCIAL</t>
  </si>
  <si>
    <t>PROVA PRÁTICA</t>
  </si>
  <si>
    <t>AV. SOM. FINAL</t>
  </si>
  <si>
    <t>SEMINÁRIO</t>
  </si>
  <si>
    <t>GD</t>
  </si>
  <si>
    <t>PARCIAL</t>
  </si>
  <si>
    <r>
      <rPr>
        <b/>
        <sz val="9"/>
        <color theme="1"/>
        <rFont val="Calibri"/>
        <charset val="134"/>
        <scheme val="minor"/>
      </rPr>
      <t>N</t>
    </r>
    <r>
      <rPr>
        <b/>
        <sz val="9"/>
        <color theme="1"/>
        <rFont val="Calibri"/>
        <charset val="134"/>
      </rPr>
      <t xml:space="preserve">º DE </t>
    </r>
    <r>
      <rPr>
        <b/>
        <sz val="9"/>
        <color theme="1"/>
        <rFont val="Calibri"/>
        <charset val="134"/>
        <scheme val="minor"/>
      </rPr>
      <t>FALTAS</t>
    </r>
  </si>
  <si>
    <t>PONTOS POR FALTA (em atitudes)</t>
  </si>
  <si>
    <t>1)</t>
  </si>
  <si>
    <t>aluno</t>
  </si>
  <si>
    <t>2)</t>
  </si>
  <si>
    <t>3)</t>
  </si>
  <si>
    <t>4)</t>
  </si>
  <si>
    <t>5)</t>
  </si>
  <si>
    <t>ELEVADO (20)</t>
  </si>
  <si>
    <t>SATISFATÓRIO (18)</t>
  </si>
  <si>
    <t xml:space="preserve">MEDIANO (10) </t>
  </si>
  <si>
    <t xml:space="preserve">INSATISFATÓRIO (0) </t>
  </si>
  <si>
    <t>excede as expectativas</t>
  </si>
  <si>
    <t>Sempre atinge as expectativas e ocasionalmente as excede</t>
  </si>
  <si>
    <t>Atende as expectativas, mas ocasional// está abaixo delas</t>
  </si>
  <si>
    <t>Está abaixo das expectativas</t>
  </si>
  <si>
    <t>ponto por semana = 3,64; ponto por dia: 0,60.</t>
  </si>
  <si>
    <r>
      <rPr>
        <sz val="10"/>
        <color theme="1"/>
        <rFont val="Times New Roman"/>
        <charset val="134"/>
      </rPr>
      <t xml:space="preserve">Faltas implicarão em redução no valor dos pontos das atitudes. Uma falta (B), o valor total será de 18 pontos. Duas faltas(C), em 15 pontos e a partir de 3 faltas (D), o valor de atitudes é de zero. </t>
    </r>
  </si>
  <si>
    <t>FALTAS GRAVES também implicarão em zero em atitudes.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</si>
</sst>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</numFmts>
  <fonts count="6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6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10"/>
      <color theme="1"/>
      <name val="Times New Roman"/>
      <charset val="134"/>
    </font>
    <font>
      <sz val="8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b/>
      <sz val="8"/>
      <color rgb="FF000000"/>
      <name val="Times New Roman"/>
      <charset val="134"/>
    </font>
    <font>
      <sz val="10"/>
      <color rgb="FF000000"/>
      <name val="Times New Roman"/>
      <charset val="134"/>
    </font>
    <font>
      <sz val="8"/>
      <color rgb="FF000000"/>
      <name val="Calibri"/>
      <charset val="134"/>
      <scheme val="minor"/>
    </font>
    <font>
      <b/>
      <sz val="8"/>
      <color rgb="FF00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0"/>
      <color rgb="FF000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sz val="9"/>
      <color rgb="FF000000"/>
      <name val="Calibri"/>
      <charset val="134"/>
      <scheme val="minor"/>
    </font>
    <font>
      <b/>
      <sz val="12"/>
      <color rgb="FFFFFFFF"/>
      <name val="Calibri"/>
      <charset val="134"/>
      <scheme val="minor"/>
    </font>
    <font>
      <b/>
      <sz val="16"/>
      <color rgb="FF00000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9"/>
      <color theme="1"/>
      <name val="Calibri"/>
      <charset val="134"/>
      <scheme val="minor"/>
    </font>
    <font>
      <b/>
      <sz val="8"/>
      <color theme="1"/>
      <name val="Shonar Bangla"/>
      <charset val="134"/>
    </font>
    <font>
      <sz val="9"/>
      <color theme="1"/>
      <name val="Times New Roman"/>
      <charset val="134"/>
    </font>
    <font>
      <b/>
      <sz val="12"/>
      <color theme="1"/>
      <name val="Calibri"/>
      <charset val="134"/>
      <scheme val="minor"/>
    </font>
    <font>
      <b/>
      <sz val="10"/>
      <color theme="1"/>
      <name val="Arial"/>
      <charset val="134"/>
    </font>
    <font>
      <sz val="10"/>
      <color rgb="FF00000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color theme="1"/>
      <name val="Arial"/>
      <charset val="134"/>
    </font>
    <font>
      <sz val="12"/>
      <color theme="1"/>
      <name val="Calibri"/>
      <charset val="134"/>
      <scheme val="minor"/>
    </font>
    <font>
      <sz val="10"/>
      <color rgb="FF000000"/>
      <name val="Calibri (Corpo)"/>
      <charset val="134"/>
    </font>
    <font>
      <sz val="10"/>
      <color theme="1"/>
      <name val="Calibri (Corpo)"/>
      <charset val="134"/>
    </font>
    <font>
      <b/>
      <sz val="10"/>
      <color theme="1"/>
      <name val="Calibri (Corpo)"/>
      <charset val="134"/>
    </font>
    <font>
      <b/>
      <u/>
      <sz val="10"/>
      <color rgb="FFFF0000"/>
      <name val="Calibri"/>
      <charset val="134"/>
      <scheme val="minor"/>
    </font>
    <font>
      <b/>
      <sz val="10"/>
      <color rgb="FF000000"/>
      <name val="Calibri (Corpo)"/>
      <charset val="134"/>
    </font>
    <font>
      <u/>
      <sz val="11"/>
      <color theme="10"/>
      <name val="Calibri"/>
      <charset val="134"/>
      <scheme val="minor"/>
    </font>
    <font>
      <b/>
      <sz val="15"/>
      <color theme="1"/>
      <name val="Calibri"/>
      <charset val="134"/>
      <scheme val="minor"/>
    </font>
    <font>
      <sz val="11"/>
      <color rgb="FF000000"/>
      <name val="Verdana"/>
      <charset val="134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b/>
      <sz val="10"/>
      <color theme="1"/>
      <name val="Times New Roman"/>
      <charset val="134"/>
    </font>
    <font>
      <b/>
      <u/>
      <sz val="10"/>
      <color theme="1"/>
      <name val="Times New Roman"/>
      <charset val="134"/>
    </font>
    <font>
      <b/>
      <u/>
      <sz val="10"/>
      <color theme="1"/>
      <name val="Calibri"/>
      <charset val="134"/>
      <scheme val="minor"/>
    </font>
    <font>
      <b/>
      <sz val="9"/>
      <color theme="1"/>
      <name val="Calibri"/>
      <charset val="134"/>
    </font>
  </fonts>
  <fills count="8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4BD97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1" tint="0.34998626667073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rgb="FF000000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6" tint="0.599993896298105"/>
        <bgColor rgb="FF000000"/>
      </patternFill>
    </fill>
    <fill>
      <patternFill patternType="solid">
        <fgColor theme="5" tint="0.799981688894314"/>
        <bgColor rgb="FF000000"/>
      </patternFill>
    </fill>
    <fill>
      <patternFill patternType="solid">
        <fgColor theme="9" tint="0.399975585192419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5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3" tint="0.599993896298105"/>
        <bgColor rgb="FF000000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9" fillId="0" borderId="0" applyFont="0" applyFill="0" applyBorder="0" applyAlignment="0" applyProtection="0">
      <alignment vertical="center"/>
    </xf>
    <xf numFmtId="177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178" fontId="39" fillId="0" borderId="0" applyFont="0" applyFill="0" applyBorder="0" applyAlignment="0" applyProtection="0">
      <alignment vertical="center"/>
    </xf>
    <xf numFmtId="179" fontId="39" fillId="0" borderId="0" applyFont="0" applyFill="0" applyBorder="0" applyAlignment="0" applyProtection="0">
      <alignment vertical="center"/>
    </xf>
    <xf numFmtId="0" fontId="39" fillId="54" borderId="96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97" applyNumberFormat="0" applyFill="0" applyAlignment="0" applyProtection="0">
      <alignment vertical="center"/>
    </xf>
    <xf numFmtId="0" fontId="44" fillId="0" borderId="97" applyNumberFormat="0" applyFill="0" applyAlignment="0" applyProtection="0">
      <alignment vertical="center"/>
    </xf>
    <xf numFmtId="0" fontId="45" fillId="0" borderId="98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55" borderId="99" applyNumberFormat="0" applyAlignment="0" applyProtection="0">
      <alignment vertical="center"/>
    </xf>
    <xf numFmtId="0" fontId="47" fillId="56" borderId="100" applyNumberFormat="0" applyAlignment="0" applyProtection="0">
      <alignment vertical="center"/>
    </xf>
    <xf numFmtId="0" fontId="48" fillId="56" borderId="99" applyNumberFormat="0" applyAlignment="0" applyProtection="0">
      <alignment vertical="center"/>
    </xf>
    <xf numFmtId="0" fontId="49" fillId="57" borderId="101" applyNumberFormat="0" applyAlignment="0" applyProtection="0">
      <alignment vertical="center"/>
    </xf>
    <xf numFmtId="0" fontId="50" fillId="0" borderId="102" applyNumberFormat="0" applyFill="0" applyAlignment="0" applyProtection="0">
      <alignment vertical="center"/>
    </xf>
    <xf numFmtId="0" fontId="51" fillId="0" borderId="103" applyNumberFormat="0" applyFill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54" fillId="60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6" fillId="62" borderId="0" applyNumberFormat="0" applyBorder="0" applyAlignment="0" applyProtection="0">
      <alignment vertical="center"/>
    </xf>
    <xf numFmtId="0" fontId="56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7" borderId="0" applyNumberFormat="0" applyBorder="0" applyAlignment="0" applyProtection="0">
      <alignment vertical="center"/>
    </xf>
    <xf numFmtId="0" fontId="55" fillId="68" borderId="0" applyNumberFormat="0" applyBorder="0" applyAlignment="0" applyProtection="0">
      <alignment vertical="center"/>
    </xf>
    <xf numFmtId="0" fontId="55" fillId="69" borderId="0" applyNumberFormat="0" applyBorder="0" applyAlignment="0" applyProtection="0">
      <alignment vertical="center"/>
    </xf>
    <xf numFmtId="0" fontId="56" fillId="70" borderId="0" applyNumberFormat="0" applyBorder="0" applyAlignment="0" applyProtection="0">
      <alignment vertical="center"/>
    </xf>
    <xf numFmtId="0" fontId="56" fillId="71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6" fillId="78" borderId="0" applyNumberFormat="0" applyBorder="0" applyAlignment="0" applyProtection="0">
      <alignment vertical="center"/>
    </xf>
    <xf numFmtId="0" fontId="56" fillId="79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6" fillId="82" borderId="0" applyNumberFormat="0" applyBorder="0" applyAlignment="0" applyProtection="0">
      <alignment vertical="center"/>
    </xf>
    <xf numFmtId="0" fontId="56" fillId="83" borderId="0" applyNumberFormat="0" applyBorder="0" applyAlignment="0" applyProtection="0">
      <alignment vertical="center"/>
    </xf>
    <xf numFmtId="0" fontId="55" fillId="8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57" fillId="0" borderId="0"/>
  </cellStyleXfs>
  <cellXfs count="9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3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vertical="center" wrapText="1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6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right" vertical="center"/>
    </xf>
    <xf numFmtId="0" fontId="1" fillId="2" borderId="23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5" fillId="8" borderId="19" xfId="0" applyFont="1" applyFill="1" applyBorder="1" applyAlignment="1">
      <alignment vertical="center"/>
    </xf>
    <xf numFmtId="0" fontId="4" fillId="8" borderId="27" xfId="0" applyFont="1" applyFill="1" applyBorder="1" applyAlignment="1">
      <alignment horizontal="left" vertical="center" wrapText="1"/>
    </xf>
    <xf numFmtId="0" fontId="5" fillId="8" borderId="15" xfId="0" applyFont="1" applyFill="1" applyBorder="1" applyAlignment="1" applyProtection="1">
      <alignment horizontal="center" vertical="center"/>
      <protection locked="0"/>
    </xf>
    <xf numFmtId="0" fontId="5" fillId="8" borderId="16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vertical="center" wrapText="1"/>
    </xf>
    <xf numFmtId="0" fontId="5" fillId="7" borderId="13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vertical="center" wrapText="1"/>
    </xf>
    <xf numFmtId="0" fontId="8" fillId="7" borderId="30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/>
    </xf>
    <xf numFmtId="0" fontId="8" fillId="7" borderId="5" xfId="0" applyFont="1" applyFill="1" applyBorder="1" applyAlignment="1">
      <alignment vertical="center" wrapText="1"/>
    </xf>
    <xf numFmtId="0" fontId="5" fillId="8" borderId="20" xfId="0" applyFont="1" applyFill="1" applyBorder="1" applyAlignment="1" applyProtection="1">
      <alignment horizontal="center"/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0" fontId="5" fillId="8" borderId="22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right"/>
    </xf>
    <xf numFmtId="0" fontId="1" fillId="2" borderId="23" xfId="0" applyFont="1" applyFill="1" applyBorder="1" applyAlignment="1">
      <alignment horizontal="right"/>
    </xf>
    <xf numFmtId="0" fontId="1" fillId="2" borderId="18" xfId="0" applyFont="1" applyFill="1" applyBorder="1" applyAlignment="1">
      <alignment horizontal="right"/>
    </xf>
    <xf numFmtId="0" fontId="1" fillId="2" borderId="25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top"/>
    </xf>
    <xf numFmtId="0" fontId="9" fillId="9" borderId="4" xfId="0" applyFont="1" applyFill="1" applyBorder="1" applyAlignment="1">
      <alignment horizontal="center" vertical="top"/>
    </xf>
    <xf numFmtId="0" fontId="10" fillId="10" borderId="1" xfId="0" applyFont="1" applyFill="1" applyBorder="1" applyAlignment="1">
      <alignment horizontal="center" vertical="center" wrapText="1"/>
    </xf>
    <xf numFmtId="0" fontId="11" fillId="10" borderId="0" xfId="0" applyFont="1" applyFill="1" applyAlignment="1">
      <alignment vertical="top" wrapText="1"/>
    </xf>
    <xf numFmtId="0" fontId="12" fillId="11" borderId="28" xfId="0" applyFont="1" applyFill="1" applyBorder="1" applyAlignment="1" applyProtection="1">
      <alignment horizontal="center"/>
      <protection locked="0"/>
    </xf>
    <xf numFmtId="0" fontId="12" fillId="11" borderId="31" xfId="0" applyFont="1" applyFill="1" applyBorder="1" applyAlignment="1" applyProtection="1">
      <alignment horizontal="center"/>
      <protection locked="0"/>
    </xf>
    <xf numFmtId="0" fontId="10" fillId="10" borderId="13" xfId="0" applyFont="1" applyFill="1" applyBorder="1" applyAlignment="1">
      <alignment horizontal="center" vertical="center" wrapText="1"/>
    </xf>
    <xf numFmtId="0" fontId="11" fillId="10" borderId="32" xfId="0" applyFont="1" applyFill="1" applyBorder="1" applyAlignment="1">
      <alignment vertical="top" wrapText="1"/>
    </xf>
    <xf numFmtId="0" fontId="12" fillId="11" borderId="29" xfId="0" applyFont="1" applyFill="1" applyBorder="1" applyAlignment="1" applyProtection="1">
      <alignment horizontal="center"/>
      <protection locked="0"/>
    </xf>
    <xf numFmtId="0" fontId="12" fillId="11" borderId="32" xfId="0" applyFont="1" applyFill="1" applyBorder="1" applyAlignment="1" applyProtection="1">
      <alignment horizontal="center"/>
      <protection locked="0"/>
    </xf>
    <xf numFmtId="0" fontId="11" fillId="10" borderId="33" xfId="0" applyFont="1" applyFill="1" applyBorder="1" applyAlignment="1">
      <alignment vertical="top" wrapText="1"/>
    </xf>
    <xf numFmtId="0" fontId="11" fillId="9" borderId="34" xfId="0" applyFont="1" applyFill="1" applyBorder="1" applyAlignment="1">
      <alignment vertical="top" wrapText="1"/>
    </xf>
    <xf numFmtId="0" fontId="10" fillId="10" borderId="19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 applyProtection="1">
      <alignment horizontal="center"/>
      <protection locked="0"/>
    </xf>
    <xf numFmtId="0" fontId="12" fillId="11" borderId="35" xfId="0" applyFont="1" applyFill="1" applyBorder="1" applyAlignment="1" applyProtection="1">
      <alignment horizontal="center"/>
      <protection locked="0"/>
    </xf>
    <xf numFmtId="0" fontId="9" fillId="12" borderId="5" xfId="0" applyFont="1" applyFill="1" applyBorder="1" applyAlignment="1">
      <alignment horizontal="right" vertical="center"/>
    </xf>
    <xf numFmtId="0" fontId="9" fillId="12" borderId="36" xfId="0" applyFont="1" applyFill="1" applyBorder="1" applyAlignment="1">
      <alignment horizontal="right" vertical="center"/>
    </xf>
    <xf numFmtId="0" fontId="12" fillId="12" borderId="37" xfId="0" applyFont="1" applyFill="1" applyBorder="1" applyAlignment="1">
      <alignment horizontal="center" vertical="top"/>
    </xf>
    <xf numFmtId="0" fontId="12" fillId="12" borderId="4" xfId="0" applyFont="1" applyFill="1" applyBorder="1" applyAlignment="1">
      <alignment horizontal="center" vertical="top"/>
    </xf>
    <xf numFmtId="0" fontId="9" fillId="12" borderId="38" xfId="0" applyFont="1" applyFill="1" applyBorder="1" applyAlignment="1">
      <alignment horizontal="right" vertical="center"/>
    </xf>
    <xf numFmtId="0" fontId="9" fillId="12" borderId="39" xfId="0" applyFont="1" applyFill="1" applyBorder="1" applyAlignment="1">
      <alignment horizontal="right" vertical="center"/>
    </xf>
    <xf numFmtId="0" fontId="9" fillId="11" borderId="37" xfId="0" applyFont="1" applyFill="1" applyBorder="1" applyAlignment="1">
      <alignment horizontal="center" vertical="top"/>
    </xf>
    <xf numFmtId="0" fontId="9" fillId="11" borderId="4" xfId="0" applyFont="1" applyFill="1" applyBorder="1" applyAlignment="1">
      <alignment horizontal="center" vertical="top"/>
    </xf>
    <xf numFmtId="0" fontId="13" fillId="9" borderId="37" xfId="0" applyFont="1" applyFill="1" applyBorder="1" applyAlignment="1">
      <alignment horizontal="center" vertical="top"/>
    </xf>
    <xf numFmtId="0" fontId="13" fillId="9" borderId="4" xfId="0" applyFont="1" applyFill="1" applyBorder="1" applyAlignment="1">
      <alignment horizontal="center" vertical="top"/>
    </xf>
    <xf numFmtId="0" fontId="13" fillId="9" borderId="40" xfId="0" applyFont="1" applyFill="1" applyBorder="1" applyAlignment="1">
      <alignment horizontal="center" vertical="top"/>
    </xf>
    <xf numFmtId="0" fontId="9" fillId="12" borderId="41" xfId="0" applyFont="1" applyFill="1" applyBorder="1" applyAlignment="1">
      <alignment horizontal="right" vertical="center"/>
    </xf>
    <xf numFmtId="0" fontId="9" fillId="12" borderId="42" xfId="0" applyFont="1" applyFill="1" applyBorder="1" applyAlignment="1">
      <alignment horizontal="right" vertical="center"/>
    </xf>
    <xf numFmtId="0" fontId="13" fillId="12" borderId="37" xfId="0" applyFont="1" applyFill="1" applyBorder="1" applyAlignment="1">
      <alignment horizontal="center" vertical="top"/>
    </xf>
    <xf numFmtId="0" fontId="13" fillId="12" borderId="4" xfId="0" applyFont="1" applyFill="1" applyBorder="1" applyAlignment="1">
      <alignment horizontal="center" vertical="top"/>
    </xf>
    <xf numFmtId="0" fontId="13" fillId="12" borderId="40" xfId="0" applyFont="1" applyFill="1" applyBorder="1" applyAlignment="1">
      <alignment horizontal="center" vertical="top"/>
    </xf>
    <xf numFmtId="0" fontId="6" fillId="12" borderId="43" xfId="0" applyFont="1" applyFill="1" applyBorder="1" applyAlignment="1">
      <alignment horizontal="right" vertical="top"/>
    </xf>
    <xf numFmtId="0" fontId="6" fillId="12" borderId="44" xfId="0" applyFont="1" applyFill="1" applyBorder="1" applyAlignment="1">
      <alignment horizontal="right" vertical="top"/>
    </xf>
    <xf numFmtId="0" fontId="13" fillId="0" borderId="38" xfId="0" applyFont="1" applyBorder="1" applyAlignment="1">
      <alignment vertical="top"/>
    </xf>
    <xf numFmtId="0" fontId="14" fillId="0" borderId="0" xfId="0" applyFont="1" applyAlignment="1">
      <alignment vertical="top"/>
    </xf>
    <xf numFmtId="0" fontId="15" fillId="13" borderId="3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center"/>
    </xf>
    <xf numFmtId="0" fontId="15" fillId="13" borderId="40" xfId="0" applyFont="1" applyFill="1" applyBorder="1" applyAlignment="1">
      <alignment horizontal="center"/>
    </xf>
    <xf numFmtId="0" fontId="16" fillId="13" borderId="37" xfId="0" applyFont="1" applyFill="1" applyBorder="1" applyAlignment="1" applyProtection="1">
      <alignment horizontal="center"/>
      <protection locked="0"/>
    </xf>
    <xf numFmtId="0" fontId="17" fillId="0" borderId="38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14" borderId="3" xfId="0" applyFont="1" applyFill="1" applyBorder="1" applyAlignment="1">
      <alignment horizontal="center"/>
    </xf>
    <xf numFmtId="0" fontId="15" fillId="14" borderId="4" xfId="0" applyFont="1" applyFill="1" applyBorder="1" applyAlignment="1">
      <alignment horizontal="center"/>
    </xf>
    <xf numFmtId="0" fontId="15" fillId="14" borderId="40" xfId="0" applyFont="1" applyFill="1" applyBorder="1" applyAlignment="1">
      <alignment horizontal="center"/>
    </xf>
    <xf numFmtId="0" fontId="9" fillId="12" borderId="37" xfId="0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0" fontId="19" fillId="15" borderId="3" xfId="0" applyFont="1" applyFill="1" applyBorder="1" applyAlignment="1">
      <alignment horizontal="center" vertical="top"/>
    </xf>
    <xf numFmtId="0" fontId="19" fillId="15" borderId="4" xfId="0" applyFont="1" applyFill="1" applyBorder="1" applyAlignment="1">
      <alignment horizontal="center" vertical="top"/>
    </xf>
    <xf numFmtId="0" fontId="18" fillId="0" borderId="38" xfId="0" applyFont="1" applyBorder="1" applyAlignment="1">
      <alignment vertical="top"/>
    </xf>
    <xf numFmtId="0" fontId="20" fillId="12" borderId="3" xfId="0" applyFont="1" applyFill="1" applyBorder="1" applyAlignment="1">
      <alignment horizontal="center" vertical="top"/>
    </xf>
    <xf numFmtId="0" fontId="20" fillId="12" borderId="4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16" borderId="2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8" borderId="2" xfId="0" applyFont="1" applyFill="1" applyBorder="1" applyAlignment="1">
      <alignment horizontal="center" vertical="center" wrapText="1"/>
    </xf>
    <xf numFmtId="0" fontId="21" fillId="19" borderId="2" xfId="0" applyFont="1" applyFill="1" applyBorder="1" applyAlignment="1">
      <alignment horizontal="center" vertical="center" wrapText="1"/>
    </xf>
    <xf numFmtId="0" fontId="21" fillId="20" borderId="2" xfId="0" applyFont="1" applyFill="1" applyBorder="1" applyAlignment="1">
      <alignment horizontal="center" vertical="center" wrapText="1"/>
    </xf>
    <xf numFmtId="0" fontId="0" fillId="0" borderId="28" xfId="0" applyBorder="1"/>
    <xf numFmtId="0" fontId="22" fillId="21" borderId="46" xfId="0" applyFont="1" applyFill="1" applyBorder="1" applyAlignment="1">
      <alignment horizontal="center"/>
    </xf>
    <xf numFmtId="0" fontId="0" fillId="3" borderId="47" xfId="0" applyFill="1" applyBorder="1" applyAlignment="1">
      <alignment horizontal="center" vertical="center"/>
    </xf>
    <xf numFmtId="0" fontId="0" fillId="22" borderId="47" xfId="0" applyFill="1" applyBorder="1" applyAlignment="1">
      <alignment horizontal="center" vertical="center"/>
    </xf>
    <xf numFmtId="0" fontId="0" fillId="23" borderId="47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0" fillId="25" borderId="47" xfId="0" applyFill="1" applyBorder="1" applyAlignment="1">
      <alignment horizontal="center" vertical="center"/>
    </xf>
    <xf numFmtId="0" fontId="0" fillId="0" borderId="29" xfId="0" applyBorder="1"/>
    <xf numFmtId="0" fontId="22" fillId="21" borderId="48" xfId="0" applyFont="1" applyFill="1" applyBorder="1" applyAlignment="1">
      <alignment horizontal="center"/>
    </xf>
    <xf numFmtId="0" fontId="0" fillId="3" borderId="33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0" fontId="0" fillId="0" borderId="14" xfId="0" applyBorder="1"/>
    <xf numFmtId="0" fontId="22" fillId="21" borderId="17" xfId="0" applyFont="1" applyFill="1" applyBorder="1" applyAlignment="1">
      <alignment horizontal="center"/>
    </xf>
    <xf numFmtId="0" fontId="22" fillId="21" borderId="49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0" fillId="22" borderId="19" xfId="0" applyFill="1" applyBorder="1" applyAlignment="1">
      <alignment horizontal="center" vertical="center"/>
    </xf>
    <xf numFmtId="0" fontId="0" fillId="23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26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7" borderId="23" xfId="0" applyFont="1" applyFill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5" fillId="8" borderId="52" xfId="0" applyFont="1" applyFill="1" applyBorder="1" applyAlignment="1" applyProtection="1">
      <alignment horizontal="center" vertical="center"/>
      <protection locked="0"/>
    </xf>
    <xf numFmtId="0" fontId="5" fillId="5" borderId="22" xfId="0" applyFont="1" applyFill="1" applyBorder="1" applyAlignment="1" applyProtection="1">
      <alignment horizontal="center"/>
      <protection locked="0"/>
    </xf>
    <xf numFmtId="0" fontId="5" fillId="8" borderId="53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9" borderId="40" xfId="0" applyFont="1" applyFill="1" applyBorder="1" applyAlignment="1">
      <alignment horizontal="center" vertical="top"/>
    </xf>
    <xf numFmtId="0" fontId="12" fillId="11" borderId="54" xfId="0" applyFont="1" applyFill="1" applyBorder="1" applyAlignment="1" applyProtection="1">
      <alignment horizontal="center"/>
      <protection locked="0"/>
    </xf>
    <xf numFmtId="0" fontId="12" fillId="11" borderId="55" xfId="0" applyFont="1" applyFill="1" applyBorder="1" applyAlignment="1" applyProtection="1">
      <alignment horizontal="center"/>
      <protection locked="0"/>
    </xf>
    <xf numFmtId="0" fontId="12" fillId="11" borderId="56" xfId="0" applyFont="1" applyFill="1" applyBorder="1" applyAlignment="1" applyProtection="1">
      <alignment horizontal="center"/>
      <protection locked="0"/>
    </xf>
    <xf numFmtId="0" fontId="12" fillId="12" borderId="40" xfId="0" applyFont="1" applyFill="1" applyBorder="1" applyAlignment="1">
      <alignment horizontal="center" vertical="top"/>
    </xf>
    <xf numFmtId="0" fontId="9" fillId="11" borderId="40" xfId="0" applyFont="1" applyFill="1" applyBorder="1" applyAlignment="1">
      <alignment horizontal="center" vertical="top"/>
    </xf>
    <xf numFmtId="0" fontId="16" fillId="13" borderId="4" xfId="0" applyFont="1" applyFill="1" applyBorder="1" applyAlignment="1" applyProtection="1">
      <alignment horizontal="center"/>
      <protection locked="0"/>
    </xf>
    <xf numFmtId="0" fontId="16" fillId="13" borderId="40" xfId="0" applyFont="1" applyFill="1" applyBorder="1" applyAlignment="1" applyProtection="1">
      <alignment horizontal="center"/>
      <protection locked="0"/>
    </xf>
    <xf numFmtId="0" fontId="9" fillId="12" borderId="4" xfId="0" applyFont="1" applyFill="1" applyBorder="1" applyAlignment="1">
      <alignment horizontal="center" vertical="top"/>
    </xf>
    <xf numFmtId="0" fontId="9" fillId="12" borderId="40" xfId="0" applyFont="1" applyFill="1" applyBorder="1" applyAlignment="1">
      <alignment horizontal="center" vertical="top"/>
    </xf>
    <xf numFmtId="0" fontId="19" fillId="15" borderId="40" xfId="0" applyFont="1" applyFill="1" applyBorder="1" applyAlignment="1">
      <alignment horizontal="center" vertical="top"/>
    </xf>
    <xf numFmtId="0" fontId="20" fillId="12" borderId="40" xfId="0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21" fillId="26" borderId="2" xfId="0" applyFont="1" applyFill="1" applyBorder="1" applyAlignment="1">
      <alignment horizontal="center" vertical="center"/>
    </xf>
    <xf numFmtId="0" fontId="21" fillId="27" borderId="2" xfId="0" applyFont="1" applyFill="1" applyBorder="1" applyAlignment="1">
      <alignment horizontal="center" vertical="center" wrapText="1"/>
    </xf>
    <xf numFmtId="0" fontId="21" fillId="28" borderId="2" xfId="0" applyFont="1" applyFill="1" applyBorder="1" applyAlignment="1">
      <alignment horizontal="center" vertical="center" wrapText="1"/>
    </xf>
    <xf numFmtId="0" fontId="21" fillId="29" borderId="2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9" borderId="26" xfId="0" applyFont="1" applyFill="1" applyBorder="1" applyAlignment="1">
      <alignment horizontal="center" vertical="center" wrapText="1"/>
    </xf>
    <xf numFmtId="0" fontId="0" fillId="30" borderId="47" xfId="0" applyFill="1" applyBorder="1" applyAlignment="1">
      <alignment horizontal="center" vertical="center"/>
    </xf>
    <xf numFmtId="0" fontId="0" fillId="31" borderId="47" xfId="0" applyFill="1" applyBorder="1" applyAlignment="1">
      <alignment horizontal="center" vertical="center"/>
    </xf>
    <xf numFmtId="0" fontId="0" fillId="32" borderId="47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14" fillId="34" borderId="47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0" fillId="30" borderId="33" xfId="0" applyFill="1" applyBorder="1" applyAlignment="1">
      <alignment horizontal="center" vertical="center"/>
    </xf>
    <xf numFmtId="0" fontId="0" fillId="31" borderId="33" xfId="0" applyFill="1" applyBorder="1" applyAlignment="1">
      <alignment horizontal="center" vertical="center"/>
    </xf>
    <xf numFmtId="0" fontId="0" fillId="32" borderId="57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14" fillId="34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33" xfId="0" applyFont="1" applyFill="1" applyBorder="1" applyAlignment="1">
      <alignment horizontal="center" vertical="center"/>
    </xf>
    <xf numFmtId="0" fontId="0" fillId="30" borderId="19" xfId="0" applyFill="1" applyBorder="1" applyAlignment="1">
      <alignment horizontal="center" vertical="center"/>
    </xf>
    <xf numFmtId="0" fontId="0" fillId="31" borderId="19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58" fontId="26" fillId="36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58" fontId="26" fillId="36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27" fillId="0" borderId="61" xfId="0" applyFont="1" applyBorder="1" applyAlignment="1">
      <alignment horizontal="center"/>
    </xf>
    <xf numFmtId="0" fontId="27" fillId="0" borderId="62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58" fontId="15" fillId="36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58" fontId="15" fillId="36" borderId="18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58" fontId="15" fillId="36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58" fontId="15" fillId="36" borderId="19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58" fontId="15" fillId="37" borderId="13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58" fontId="15" fillId="37" borderId="19" xfId="0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58" fontId="28" fillId="36" borderId="1" xfId="0" applyNumberFormat="1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/>
    </xf>
    <xf numFmtId="0" fontId="27" fillId="3" borderId="31" xfId="0" applyFont="1" applyFill="1" applyBorder="1" applyAlignment="1">
      <alignment horizontal="center"/>
    </xf>
    <xf numFmtId="0" fontId="27" fillId="3" borderId="64" xfId="0" applyFont="1" applyFill="1" applyBorder="1" applyAlignment="1">
      <alignment horizontal="center"/>
    </xf>
    <xf numFmtId="58" fontId="28" fillId="36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58" fontId="28" fillId="36" borderId="1" xfId="0" applyNumberFormat="1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58" fontId="28" fillId="36" borderId="13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29" fillId="3" borderId="5" xfId="0" applyFont="1" applyFill="1" applyBorder="1" applyAlignment="1">
      <alignment horizontal="center" vertical="center" wrapText="1"/>
    </xf>
    <xf numFmtId="58" fontId="15" fillId="36" borderId="1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 wrapText="1"/>
    </xf>
    <xf numFmtId="58" fontId="15" fillId="37" borderId="23" xfId="0" applyNumberFormat="1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58" fontId="15" fillId="37" borderId="65" xfId="0" applyNumberFormat="1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58" fontId="15" fillId="37" borderId="25" xfId="0" applyNumberFormat="1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/>
    </xf>
    <xf numFmtId="0" fontId="28" fillId="0" borderId="3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/>
    </xf>
    <xf numFmtId="58" fontId="28" fillId="37" borderId="1" xfId="0" applyNumberFormat="1" applyFont="1" applyFill="1" applyBorder="1" applyAlignment="1">
      <alignment horizontal="center" vertical="center"/>
    </xf>
    <xf numFmtId="58" fontId="28" fillId="37" borderId="13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58" fontId="28" fillId="37" borderId="19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/>
    </xf>
    <xf numFmtId="0" fontId="8" fillId="38" borderId="5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58" fontId="28" fillId="36" borderId="19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0" fillId="8" borderId="47" xfId="0" applyFont="1" applyFill="1" applyBorder="1" applyAlignment="1">
      <alignment horizontal="center"/>
    </xf>
    <xf numFmtId="0" fontId="8" fillId="8" borderId="31" xfId="0" applyFont="1" applyFill="1" applyBorder="1" applyAlignment="1">
      <alignment horizontal="center"/>
    </xf>
    <xf numFmtId="0" fontId="30" fillId="8" borderId="33" xfId="0" applyFont="1" applyFill="1" applyBorder="1" applyAlignment="1">
      <alignment horizontal="center"/>
    </xf>
    <xf numFmtId="0" fontId="8" fillId="8" borderId="32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8" borderId="32" xfId="0" applyFill="1" applyBorder="1" applyAlignment="1">
      <alignment horizontal="center"/>
    </xf>
    <xf numFmtId="0" fontId="30" fillId="8" borderId="68" xfId="0" applyFont="1" applyFill="1" applyBorder="1" applyAlignment="1">
      <alignment horizontal="center"/>
    </xf>
    <xf numFmtId="0" fontId="8" fillId="8" borderId="35" xfId="0" applyFont="1" applyFill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29" fillId="3" borderId="6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9" fillId="3" borderId="45" xfId="0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0" fontId="30" fillId="8" borderId="57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26" fillId="17" borderId="47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26" fillId="17" borderId="3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26" fillId="17" borderId="19" xfId="0" applyFont="1" applyFill="1" applyBorder="1" applyAlignment="1">
      <alignment horizontal="center" vertical="top" wrapText="1"/>
    </xf>
    <xf numFmtId="0" fontId="8" fillId="8" borderId="32" xfId="0" applyFont="1" applyFill="1" applyBorder="1" applyAlignment="1">
      <alignment horizontal="center" vertical="center"/>
    </xf>
    <xf numFmtId="0" fontId="26" fillId="17" borderId="33" xfId="0" applyFont="1" applyFill="1" applyBorder="1" applyAlignment="1">
      <alignment horizontal="center" vertical="top" wrapText="1"/>
    </xf>
    <xf numFmtId="0" fontId="8" fillId="8" borderId="19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26" fillId="36" borderId="2" xfId="0" applyFont="1" applyFill="1" applyBorder="1" applyAlignment="1">
      <alignment horizontal="center" vertical="center"/>
    </xf>
    <xf numFmtId="0" fontId="26" fillId="36" borderId="26" xfId="0" applyFont="1" applyFill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58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7" fillId="0" borderId="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38" borderId="6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top" wrapText="1"/>
    </xf>
    <xf numFmtId="0" fontId="7" fillId="31" borderId="4" xfId="0" applyFont="1" applyFill="1" applyBorder="1" applyAlignment="1">
      <alignment horizontal="center" vertical="top" wrapText="1"/>
    </xf>
    <xf numFmtId="0" fontId="7" fillId="31" borderId="26" xfId="0" applyFont="1" applyFill="1" applyBorder="1" applyAlignment="1">
      <alignment horizontal="center" vertical="top" wrapText="1"/>
    </xf>
    <xf numFmtId="0" fontId="8" fillId="38" borderId="45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65" xfId="0" applyFont="1" applyFill="1" applyBorder="1" applyAlignment="1">
      <alignment horizontal="center" vertical="center" wrapText="1"/>
    </xf>
    <xf numFmtId="0" fontId="26" fillId="17" borderId="13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6" fillId="24" borderId="1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2" fillId="26" borderId="5" xfId="0" applyFont="1" applyFill="1" applyBorder="1" applyAlignment="1">
      <alignment horizontal="center" vertical="center"/>
    </xf>
    <xf numFmtId="0" fontId="32" fillId="26" borderId="6" xfId="0" applyFont="1" applyFill="1" applyBorder="1" applyAlignment="1">
      <alignment horizontal="center" vertical="center"/>
    </xf>
    <xf numFmtId="0" fontId="32" fillId="26" borderId="23" xfId="0" applyFont="1" applyFill="1" applyBorder="1" applyAlignment="1">
      <alignment horizontal="center" vertical="center"/>
    </xf>
    <xf numFmtId="0" fontId="32" fillId="39" borderId="69" xfId="0" applyFont="1" applyFill="1" applyBorder="1" applyAlignment="1">
      <alignment horizontal="center" vertical="center"/>
    </xf>
    <xf numFmtId="0" fontId="32" fillId="39" borderId="70" xfId="0" applyFont="1" applyFill="1" applyBorder="1" applyAlignment="1">
      <alignment horizontal="center" vertical="center"/>
    </xf>
    <xf numFmtId="0" fontId="32" fillId="39" borderId="71" xfId="0" applyFont="1" applyFill="1" applyBorder="1" applyAlignment="1">
      <alignment horizontal="center" vertical="center"/>
    </xf>
    <xf numFmtId="0" fontId="32" fillId="26" borderId="38" xfId="0" applyFont="1" applyFill="1" applyBorder="1" applyAlignment="1">
      <alignment horizontal="center" vertical="center"/>
    </xf>
    <xf numFmtId="0" fontId="32" fillId="26" borderId="0" xfId="0" applyFont="1" applyFill="1" applyAlignment="1">
      <alignment horizontal="center" vertical="center"/>
    </xf>
    <xf numFmtId="0" fontId="32" fillId="26" borderId="65" xfId="0" applyFont="1" applyFill="1" applyBorder="1" applyAlignment="1">
      <alignment horizontal="center" vertical="center"/>
    </xf>
    <xf numFmtId="0" fontId="32" fillId="39" borderId="24" xfId="0" applyFont="1" applyFill="1" applyBorder="1" applyAlignment="1">
      <alignment horizontal="center" vertical="center"/>
    </xf>
    <xf numFmtId="0" fontId="32" fillId="39" borderId="72" xfId="0" applyFont="1" applyFill="1" applyBorder="1" applyAlignment="1">
      <alignment horizontal="center" vertical="center"/>
    </xf>
    <xf numFmtId="0" fontId="32" fillId="39" borderId="73" xfId="0" applyFont="1" applyFill="1" applyBorder="1" applyAlignment="1">
      <alignment horizontal="center" vertical="center"/>
    </xf>
    <xf numFmtId="0" fontId="32" fillId="26" borderId="18" xfId="0" applyFont="1" applyFill="1" applyBorder="1" applyAlignment="1">
      <alignment horizontal="center" vertical="center"/>
    </xf>
    <xf numFmtId="0" fontId="32" fillId="26" borderId="45" xfId="0" applyFont="1" applyFill="1" applyBorder="1" applyAlignment="1">
      <alignment horizontal="center" vertical="center"/>
    </xf>
    <xf numFmtId="0" fontId="32" fillId="26" borderId="25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horizontal="center" vertical="center"/>
    </xf>
    <xf numFmtId="0" fontId="8" fillId="25" borderId="8" xfId="0" applyFont="1" applyFill="1" applyBorder="1" applyAlignment="1">
      <alignment horizontal="center" vertical="center"/>
    </xf>
    <xf numFmtId="0" fontId="27" fillId="40" borderId="8" xfId="0" applyFont="1" applyFill="1" applyBorder="1" applyAlignment="1">
      <alignment horizontal="center" vertical="center"/>
    </xf>
    <xf numFmtId="0" fontId="8" fillId="25" borderId="74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0" fontId="15" fillId="41" borderId="58" xfId="0" applyFont="1" applyFill="1" applyBorder="1" applyAlignment="1">
      <alignment horizontal="center" vertical="center"/>
    </xf>
    <xf numFmtId="0" fontId="15" fillId="41" borderId="59" xfId="0" applyFont="1" applyFill="1" applyBorder="1" applyAlignment="1">
      <alignment horizontal="center" vertical="center"/>
    </xf>
    <xf numFmtId="0" fontId="15" fillId="41" borderId="46" xfId="0" applyFont="1" applyFill="1" applyBorder="1" applyAlignment="1">
      <alignment horizontal="center" vertical="center"/>
    </xf>
    <xf numFmtId="0" fontId="15" fillId="41" borderId="70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wrapText="1"/>
    </xf>
    <xf numFmtId="0" fontId="32" fillId="3" borderId="13" xfId="0" applyFont="1" applyFill="1" applyBorder="1" applyAlignment="1">
      <alignment horizontal="center" vertical="center" wrapText="1"/>
    </xf>
    <xf numFmtId="0" fontId="15" fillId="41" borderId="15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48" xfId="0" applyFont="1" applyFill="1" applyBorder="1" applyAlignment="1">
      <alignment horizontal="center" vertical="center"/>
    </xf>
    <xf numFmtId="0" fontId="15" fillId="41" borderId="7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3" borderId="18" xfId="0" applyFont="1" applyFill="1" applyBorder="1" applyAlignment="1">
      <alignment vertical="center" wrapText="1"/>
    </xf>
    <xf numFmtId="0" fontId="15" fillId="41" borderId="20" xfId="0" applyFont="1" applyFill="1" applyBorder="1" applyAlignment="1">
      <alignment horizontal="center" vertical="center"/>
    </xf>
    <xf numFmtId="0" fontId="15" fillId="41" borderId="21" xfId="0" applyFont="1" applyFill="1" applyBorder="1" applyAlignment="1">
      <alignment horizontal="center" vertical="center"/>
    </xf>
    <xf numFmtId="0" fontId="15" fillId="41" borderId="76" xfId="0" applyFont="1" applyFill="1" applyBorder="1" applyAlignment="1">
      <alignment horizontal="center" vertical="center"/>
    </xf>
    <xf numFmtId="0" fontId="15" fillId="41" borderId="7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32" fillId="39" borderId="1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32" fillId="39" borderId="19" xfId="0" applyFont="1" applyFill="1" applyBorder="1" applyAlignment="1">
      <alignment horizontal="center" vertical="center"/>
    </xf>
    <xf numFmtId="0" fontId="33" fillId="0" borderId="38" xfId="0" applyFont="1" applyBorder="1" applyAlignment="1">
      <alignment horizontal="center" vertical="center" wrapText="1"/>
    </xf>
    <xf numFmtId="0" fontId="8" fillId="25" borderId="50" xfId="0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0" fontId="8" fillId="25" borderId="3" xfId="0" applyFont="1" applyFill="1" applyBorder="1" applyAlignment="1">
      <alignment horizontal="center" vertical="center"/>
    </xf>
    <xf numFmtId="0" fontId="15" fillId="41" borderId="71" xfId="0" applyFont="1" applyFill="1" applyBorder="1" applyAlignment="1">
      <alignment horizontal="center" vertical="center"/>
    </xf>
    <xf numFmtId="0" fontId="33" fillId="25" borderId="47" xfId="0" applyFont="1" applyFill="1" applyBorder="1" applyAlignment="1">
      <alignment horizontal="center" vertical="center"/>
    </xf>
    <xf numFmtId="0" fontId="15" fillId="41" borderId="77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15" fillId="41" borderId="73" xfId="0" applyFont="1" applyFill="1" applyBorder="1" applyAlignment="1">
      <alignment horizontal="center" vertical="center"/>
    </xf>
    <xf numFmtId="0" fontId="33" fillId="25" borderId="68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24" borderId="33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8" fillId="24" borderId="19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32" xfId="0" applyFill="1" applyBorder="1" applyAlignment="1">
      <alignment horizontal="left"/>
    </xf>
    <xf numFmtId="0" fontId="8" fillId="8" borderId="29" xfId="0" applyFont="1" applyFill="1" applyBorder="1" applyAlignment="1">
      <alignment horizontal="center"/>
    </xf>
    <xf numFmtId="0" fontId="8" fillId="8" borderId="29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3" fillId="33" borderId="5" xfId="0" applyFont="1" applyFill="1" applyBorder="1" applyAlignment="1">
      <alignment horizontal="center" vertical="center" wrapText="1"/>
    </xf>
    <xf numFmtId="0" fontId="33" fillId="33" borderId="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15" fillId="42" borderId="58" xfId="0" applyFont="1" applyFill="1" applyBorder="1" applyAlignment="1">
      <alignment horizontal="center" vertical="center"/>
    </xf>
    <xf numFmtId="0" fontId="15" fillId="42" borderId="59" xfId="0" applyFont="1" applyFill="1" applyBorder="1" applyAlignment="1">
      <alignment horizontal="center" vertical="center"/>
    </xf>
    <xf numFmtId="0" fontId="15" fillId="42" borderId="46" xfId="0" applyFont="1" applyFill="1" applyBorder="1" applyAlignment="1">
      <alignment horizontal="center" vertical="center"/>
    </xf>
    <xf numFmtId="0" fontId="15" fillId="42" borderId="70" xfId="0" applyFont="1" applyFill="1" applyBorder="1" applyAlignment="1">
      <alignment horizontal="center" vertical="center"/>
    </xf>
    <xf numFmtId="0" fontId="33" fillId="33" borderId="38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2" fillId="29" borderId="33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48" xfId="0" applyFont="1" applyFill="1" applyBorder="1" applyAlignment="1">
      <alignment horizontal="center" vertical="center"/>
    </xf>
    <xf numFmtId="0" fontId="15" fillId="42" borderId="75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45" xfId="0" applyFont="1" applyFill="1" applyBorder="1" applyAlignment="1">
      <alignment horizontal="center" vertical="center" wrapText="1"/>
    </xf>
    <xf numFmtId="0" fontId="32" fillId="29" borderId="19" xfId="0" applyFont="1" applyFill="1" applyBorder="1" applyAlignment="1">
      <alignment horizontal="center" vertical="center"/>
    </xf>
    <xf numFmtId="0" fontId="15" fillId="42" borderId="2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76" xfId="0" applyFont="1" applyFill="1" applyBorder="1" applyAlignment="1">
      <alignment horizontal="center" vertical="center"/>
    </xf>
    <xf numFmtId="0" fontId="15" fillId="42" borderId="72" xfId="0" applyFont="1" applyFill="1" applyBorder="1" applyAlignment="1">
      <alignment horizontal="center" vertical="center"/>
    </xf>
    <xf numFmtId="0" fontId="33" fillId="29" borderId="38" xfId="0" applyFont="1" applyFill="1" applyBorder="1" applyAlignment="1">
      <alignment horizontal="center" vertical="center" wrapText="1"/>
    </xf>
    <xf numFmtId="0" fontId="33" fillId="29" borderId="0" xfId="0" applyFont="1" applyFill="1" applyAlignment="1">
      <alignment horizontal="center" vertical="center" wrapText="1"/>
    </xf>
    <xf numFmtId="0" fontId="32" fillId="8" borderId="57" xfId="0" applyFont="1" applyFill="1" applyBorder="1" applyAlignment="1">
      <alignment horizontal="center" vertical="center"/>
    </xf>
    <xf numFmtId="0" fontId="15" fillId="43" borderId="58" xfId="0" applyFont="1" applyFill="1" applyBorder="1" applyAlignment="1">
      <alignment horizontal="center" vertical="center"/>
    </xf>
    <xf numFmtId="0" fontId="15" fillId="43" borderId="59" xfId="0" applyFont="1" applyFill="1" applyBorder="1" applyAlignment="1">
      <alignment horizontal="center" vertical="center"/>
    </xf>
    <xf numFmtId="0" fontId="15" fillId="43" borderId="46" xfId="0" applyFont="1" applyFill="1" applyBorder="1" applyAlignment="1">
      <alignment horizontal="center" vertical="center"/>
    </xf>
    <xf numFmtId="0" fontId="15" fillId="43" borderId="70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48" xfId="0" applyFont="1" applyFill="1" applyBorder="1" applyAlignment="1">
      <alignment horizontal="center" vertical="center"/>
    </xf>
    <xf numFmtId="0" fontId="15" fillId="43" borderId="75" xfId="0" applyFont="1" applyFill="1" applyBorder="1" applyAlignment="1">
      <alignment horizontal="center" vertical="center"/>
    </xf>
    <xf numFmtId="0" fontId="32" fillId="30" borderId="33" xfId="0" applyFont="1" applyFill="1" applyBorder="1" applyAlignment="1">
      <alignment horizontal="center" vertical="center" wrapText="1"/>
    </xf>
    <xf numFmtId="0" fontId="33" fillId="29" borderId="18" xfId="0" applyFont="1" applyFill="1" applyBorder="1" applyAlignment="1">
      <alignment horizontal="center" vertical="center" wrapText="1"/>
    </xf>
    <xf numFmtId="0" fontId="33" fillId="29" borderId="45" xfId="0" applyFont="1" applyFill="1" applyBorder="1" applyAlignment="1">
      <alignment horizontal="center" vertical="center" wrapText="1"/>
    </xf>
    <xf numFmtId="0" fontId="32" fillId="25" borderId="68" xfId="0" applyFont="1" applyFill="1" applyBorder="1" applyAlignment="1">
      <alignment horizontal="center" vertical="center" wrapText="1"/>
    </xf>
    <xf numFmtId="0" fontId="15" fillId="43" borderId="20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 horizontal="center" vertical="center"/>
    </xf>
    <xf numFmtId="0" fontId="15" fillId="43" borderId="76" xfId="0" applyFont="1" applyFill="1" applyBorder="1" applyAlignment="1">
      <alignment horizontal="center" vertical="center"/>
    </xf>
    <xf numFmtId="0" fontId="15" fillId="43" borderId="72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44" borderId="1" xfId="0" applyFont="1" applyFill="1" applyBorder="1" applyAlignment="1">
      <alignment horizontal="center" vertical="center" wrapText="1"/>
    </xf>
    <xf numFmtId="20" fontId="7" fillId="4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6" borderId="1" xfId="0" applyFont="1" applyFill="1" applyBorder="1" applyAlignment="1">
      <alignment horizontal="center" vertical="center" wrapText="1" shrinkToFit="1"/>
    </xf>
    <xf numFmtId="0" fontId="7" fillId="44" borderId="13" xfId="0" applyFont="1" applyFill="1" applyBorder="1" applyAlignment="1">
      <alignment horizontal="center" vertical="center" wrapText="1"/>
    </xf>
    <xf numFmtId="20" fontId="7" fillId="45" borderId="5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46" borderId="13" xfId="0" applyFont="1" applyFill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/>
    </xf>
    <xf numFmtId="20" fontId="7" fillId="45" borderId="67" xfId="0" applyNumberFormat="1" applyFont="1" applyFill="1" applyBorder="1" applyAlignment="1">
      <alignment horizontal="center" vertical="center" wrapText="1"/>
    </xf>
    <xf numFmtId="0" fontId="7" fillId="25" borderId="1" xfId="0" applyFont="1" applyFill="1" applyBorder="1" applyAlignment="1">
      <alignment horizontal="center" vertical="center" wrapText="1"/>
    </xf>
    <xf numFmtId="0" fontId="7" fillId="24" borderId="1" xfId="0" applyFont="1" applyFill="1" applyBorder="1" applyAlignment="1">
      <alignment horizontal="center" vertical="center" wrapText="1"/>
    </xf>
    <xf numFmtId="0" fontId="15" fillId="47" borderId="1" xfId="0" applyFont="1" applyFill="1" applyBorder="1" applyAlignment="1">
      <alignment horizontal="center" vertical="center" wrapText="1"/>
    </xf>
    <xf numFmtId="0" fontId="7" fillId="25" borderId="13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15" fillId="47" borderId="13" xfId="0" applyFont="1" applyFill="1" applyBorder="1" applyAlignment="1">
      <alignment horizontal="center" vertical="center" wrapText="1"/>
    </xf>
    <xf numFmtId="20" fontId="7" fillId="45" borderId="33" xfId="0" applyNumberFormat="1" applyFont="1" applyFill="1" applyBorder="1" applyAlignment="1">
      <alignment horizontal="center" vertical="center" wrapText="1"/>
    </xf>
    <xf numFmtId="20" fontId="7" fillId="45" borderId="13" xfId="0" applyNumberFormat="1" applyFont="1" applyFill="1" applyBorder="1" applyAlignment="1">
      <alignment horizontal="center" vertical="center" wrapText="1"/>
    </xf>
    <xf numFmtId="0" fontId="7" fillId="44" borderId="19" xfId="0" applyFont="1" applyFill="1" applyBorder="1" applyAlignment="1">
      <alignment horizontal="center" vertical="center" wrapText="1"/>
    </xf>
    <xf numFmtId="20" fontId="7" fillId="45" borderId="68" xfId="0" applyNumberFormat="1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 shrinkToFit="1"/>
    </xf>
    <xf numFmtId="0" fontId="15" fillId="47" borderId="19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20" fontId="7" fillId="45" borderId="47" xfId="0" applyNumberFormat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5" fillId="21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48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20" fontId="7" fillId="45" borderId="19" xfId="0" applyNumberFormat="1" applyFont="1" applyFill="1" applyBorder="1" applyAlignment="1">
      <alignment horizontal="center" vertical="center" wrapText="1"/>
    </xf>
    <xf numFmtId="0" fontId="15" fillId="21" borderId="19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48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30" borderId="1" xfId="0" applyFont="1" applyFill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0" borderId="13" xfId="0" applyFont="1" applyFill="1" applyBorder="1" applyAlignment="1">
      <alignment horizontal="center" vertical="center" wrapText="1" shrinkToFit="1"/>
    </xf>
    <xf numFmtId="0" fontId="7" fillId="3" borderId="13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30" borderId="19" xfId="0" applyFont="1" applyFill="1" applyBorder="1" applyAlignment="1">
      <alignment horizontal="center" vertical="center" wrapText="1" shrinkToFit="1"/>
    </xf>
    <xf numFmtId="0" fontId="7" fillId="3" borderId="19" xfId="0" applyFont="1" applyFill="1" applyBorder="1" applyAlignment="1">
      <alignment horizontal="center" vertical="center" wrapText="1"/>
    </xf>
    <xf numFmtId="0" fontId="7" fillId="31" borderId="1" xfId="0" applyFont="1" applyFill="1" applyBorder="1" applyAlignment="1">
      <alignment horizontal="center" vertical="center" wrapText="1"/>
    </xf>
    <xf numFmtId="0" fontId="7" fillId="31" borderId="13" xfId="0" applyFont="1" applyFill="1" applyBorder="1" applyAlignment="1">
      <alignment horizontal="center" vertical="center" wrapText="1"/>
    </xf>
    <xf numFmtId="0" fontId="7" fillId="31" borderId="19" xfId="0" applyFont="1" applyFill="1" applyBorder="1" applyAlignment="1">
      <alignment horizontal="center" vertical="center" wrapText="1"/>
    </xf>
    <xf numFmtId="0" fontId="8" fillId="0" borderId="0" xfId="0" applyFont="1"/>
    <xf numFmtId="0" fontId="27" fillId="0" borderId="2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15" fillId="42" borderId="71" xfId="0" applyFont="1" applyFill="1" applyBorder="1" applyAlignment="1">
      <alignment horizontal="center" vertical="center"/>
    </xf>
    <xf numFmtId="0" fontId="35" fillId="49" borderId="71" xfId="0" applyFont="1" applyFill="1" applyBorder="1" applyAlignment="1">
      <alignment horizontal="center" vertical="center"/>
    </xf>
    <xf numFmtId="0" fontId="15" fillId="42" borderId="77" xfId="0" applyFont="1" applyFill="1" applyBorder="1" applyAlignment="1">
      <alignment horizontal="center" vertical="center"/>
    </xf>
    <xf numFmtId="0" fontId="35" fillId="49" borderId="77" xfId="0" applyFont="1" applyFill="1" applyBorder="1" applyAlignment="1">
      <alignment horizontal="center" vertical="center"/>
    </xf>
    <xf numFmtId="0" fontId="15" fillId="42" borderId="73" xfId="0" applyFont="1" applyFill="1" applyBorder="1" applyAlignment="1">
      <alignment horizontal="center" vertical="center"/>
    </xf>
    <xf numFmtId="0" fontId="15" fillId="43" borderId="71" xfId="0" applyFont="1" applyFill="1" applyBorder="1" applyAlignment="1">
      <alignment horizontal="center" vertical="center"/>
    </xf>
    <xf numFmtId="0" fontId="15" fillId="43" borderId="77" xfId="0" applyFont="1" applyFill="1" applyBorder="1" applyAlignment="1">
      <alignment horizontal="center" vertical="center"/>
    </xf>
    <xf numFmtId="0" fontId="15" fillId="43" borderId="73" xfId="0" applyFont="1" applyFill="1" applyBorder="1" applyAlignment="1">
      <alignment horizontal="center" vertical="center"/>
    </xf>
    <xf numFmtId="0" fontId="35" fillId="49" borderId="73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33" fillId="18" borderId="1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/>
    </xf>
    <xf numFmtId="0" fontId="33" fillId="7" borderId="23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15" fillId="50" borderId="69" xfId="0" applyFont="1" applyFill="1" applyBorder="1" applyAlignment="1">
      <alignment horizontal="center" vertical="center"/>
    </xf>
    <xf numFmtId="0" fontId="15" fillId="50" borderId="70" xfId="0" applyFont="1" applyFill="1" applyBorder="1" applyAlignment="1">
      <alignment horizontal="center" vertical="center"/>
    </xf>
    <xf numFmtId="0" fontId="33" fillId="18" borderId="13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/>
    </xf>
    <xf numFmtId="0" fontId="33" fillId="7" borderId="65" xfId="0" applyFont="1" applyFill="1" applyBorder="1" applyAlignment="1">
      <alignment horizontal="center" vertical="center"/>
    </xf>
    <xf numFmtId="0" fontId="32" fillId="7" borderId="13" xfId="0" applyFont="1" applyFill="1" applyBorder="1" applyAlignment="1">
      <alignment horizontal="center" vertical="center"/>
    </xf>
    <xf numFmtId="0" fontId="15" fillId="50" borderId="78" xfId="0" applyFont="1" applyFill="1" applyBorder="1" applyAlignment="1">
      <alignment horizontal="center" vertical="center"/>
    </xf>
    <xf numFmtId="0" fontId="15" fillId="50" borderId="75" xfId="0" applyFont="1" applyFill="1" applyBorder="1" applyAlignment="1">
      <alignment horizontal="center" vertical="center"/>
    </xf>
    <xf numFmtId="0" fontId="15" fillId="50" borderId="24" xfId="0" applyFont="1" applyFill="1" applyBorder="1" applyAlignment="1">
      <alignment horizontal="center" vertical="center"/>
    </xf>
    <xf numFmtId="0" fontId="15" fillId="50" borderId="72" xfId="0" applyFont="1" applyFill="1" applyBorder="1" applyAlignment="1">
      <alignment horizontal="center" vertical="center"/>
    </xf>
    <xf numFmtId="0" fontId="15" fillId="50" borderId="79" xfId="0" applyFont="1" applyFill="1" applyBorder="1" applyAlignment="1">
      <alignment horizontal="center" vertical="center"/>
    </xf>
    <xf numFmtId="0" fontId="33" fillId="24" borderId="5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2" fillId="24" borderId="1" xfId="0" applyFont="1" applyFill="1" applyBorder="1" applyAlignment="1">
      <alignment horizontal="center" vertical="center"/>
    </xf>
    <xf numFmtId="0" fontId="15" fillId="51" borderId="69" xfId="0" applyFont="1" applyFill="1" applyBorder="1" applyAlignment="1">
      <alignment horizontal="center" vertical="center"/>
    </xf>
    <xf numFmtId="0" fontId="15" fillId="51" borderId="70" xfId="0" applyFont="1" applyFill="1" applyBorder="1" applyAlignment="1">
      <alignment horizontal="center" vertical="center"/>
    </xf>
    <xf numFmtId="0" fontId="15" fillId="51" borderId="80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 wrapText="1"/>
    </xf>
    <xf numFmtId="0" fontId="33" fillId="24" borderId="65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15" fillId="51" borderId="78" xfId="0" applyFont="1" applyFill="1" applyBorder="1" applyAlignment="1">
      <alignment horizontal="center" vertical="center"/>
    </xf>
    <xf numFmtId="0" fontId="15" fillId="51" borderId="75" xfId="0" applyFont="1" applyFill="1" applyBorder="1" applyAlignment="1">
      <alignment horizontal="center" vertical="center"/>
    </xf>
    <xf numFmtId="0" fontId="33" fillId="24" borderId="18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/>
    </xf>
    <xf numFmtId="0" fontId="15" fillId="51" borderId="81" xfId="0" applyFont="1" applyFill="1" applyBorder="1" applyAlignment="1">
      <alignment horizontal="center" vertical="center"/>
    </xf>
    <xf numFmtId="0" fontId="15" fillId="51" borderId="79" xfId="0" applyFont="1" applyFill="1" applyBorder="1" applyAlignment="1">
      <alignment horizontal="center" vertical="center"/>
    </xf>
    <xf numFmtId="0" fontId="15" fillId="50" borderId="82" xfId="0" applyFont="1" applyFill="1" applyBorder="1" applyAlignment="1">
      <alignment horizontal="center" vertical="center"/>
    </xf>
    <xf numFmtId="0" fontId="15" fillId="50" borderId="80" xfId="0" applyFont="1" applyFill="1" applyBorder="1" applyAlignment="1">
      <alignment horizontal="center" vertical="center"/>
    </xf>
    <xf numFmtId="0" fontId="33" fillId="7" borderId="18" xfId="0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2" fillId="7" borderId="19" xfId="0" applyFont="1" applyFill="1" applyBorder="1" applyAlignment="1">
      <alignment horizontal="center" vertical="center"/>
    </xf>
    <xf numFmtId="0" fontId="15" fillId="50" borderId="81" xfId="0" applyFont="1" applyFill="1" applyBorder="1" applyAlignment="1">
      <alignment horizontal="center" vertical="center"/>
    </xf>
    <xf numFmtId="0" fontId="33" fillId="24" borderId="38" xfId="0" applyFont="1" applyFill="1" applyBorder="1" applyAlignment="1">
      <alignment horizontal="center" vertical="center"/>
    </xf>
    <xf numFmtId="0" fontId="33" fillId="24" borderId="65" xfId="0" applyFont="1" applyFill="1" applyBorder="1" applyAlignment="1">
      <alignment horizontal="center" vertical="center"/>
    </xf>
    <xf numFmtId="0" fontId="15" fillId="51" borderId="82" xfId="0" applyFont="1" applyFill="1" applyBorder="1" applyAlignment="1">
      <alignment horizontal="center" vertical="center"/>
    </xf>
    <xf numFmtId="0" fontId="33" fillId="18" borderId="19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15" fillId="50" borderId="71" xfId="0" applyFont="1" applyFill="1" applyBorder="1" applyAlignment="1">
      <alignment horizontal="center" vertical="center"/>
    </xf>
    <xf numFmtId="0" fontId="15" fillId="50" borderId="1" xfId="0" applyFont="1" applyFill="1" applyBorder="1" applyAlignment="1">
      <alignment horizontal="center" vertical="center"/>
    </xf>
    <xf numFmtId="0" fontId="35" fillId="49" borderId="1" xfId="0" applyFont="1" applyFill="1" applyBorder="1" applyAlignment="1">
      <alignment horizontal="center" vertical="center"/>
    </xf>
    <xf numFmtId="0" fontId="15" fillId="50" borderId="77" xfId="0" applyFont="1" applyFill="1" applyBorder="1" applyAlignment="1">
      <alignment horizontal="center" vertical="center"/>
    </xf>
    <xf numFmtId="0" fontId="15" fillId="50" borderId="13" xfId="0" applyFont="1" applyFill="1" applyBorder="1" applyAlignment="1">
      <alignment horizontal="center" vertical="center"/>
    </xf>
    <xf numFmtId="0" fontId="35" fillId="49" borderId="13" xfId="0" applyFont="1" applyFill="1" applyBorder="1" applyAlignment="1">
      <alignment horizontal="center" vertical="center"/>
    </xf>
    <xf numFmtId="0" fontId="15" fillId="50" borderId="83" xfId="0" applyFont="1" applyFill="1" applyBorder="1" applyAlignment="1">
      <alignment horizontal="center" vertical="center"/>
    </xf>
    <xf numFmtId="0" fontId="15" fillId="50" borderId="19" xfId="0" applyFont="1" applyFill="1" applyBorder="1" applyAlignment="1">
      <alignment horizontal="center" vertical="center"/>
    </xf>
    <xf numFmtId="0" fontId="15" fillId="51" borderId="84" xfId="0" applyFont="1" applyFill="1" applyBorder="1" applyAlignment="1">
      <alignment horizontal="center" vertical="center"/>
    </xf>
    <xf numFmtId="0" fontId="15" fillId="51" borderId="1" xfId="0" applyFont="1" applyFill="1" applyBorder="1" applyAlignment="1">
      <alignment horizontal="center" vertical="center"/>
    </xf>
    <xf numFmtId="0" fontId="15" fillId="51" borderId="77" xfId="0" applyFont="1" applyFill="1" applyBorder="1" applyAlignment="1">
      <alignment horizontal="center" vertical="center"/>
    </xf>
    <xf numFmtId="0" fontId="15" fillId="51" borderId="13" xfId="0" applyFont="1" applyFill="1" applyBorder="1" applyAlignment="1">
      <alignment horizontal="center" vertical="center"/>
    </xf>
    <xf numFmtId="0" fontId="15" fillId="51" borderId="83" xfId="0" applyFont="1" applyFill="1" applyBorder="1" applyAlignment="1">
      <alignment horizontal="center" vertical="center"/>
    </xf>
    <xf numFmtId="0" fontId="15" fillId="51" borderId="85" xfId="0" applyFont="1" applyFill="1" applyBorder="1" applyAlignment="1">
      <alignment horizontal="center" vertical="center"/>
    </xf>
    <xf numFmtId="0" fontId="15" fillId="50" borderId="84" xfId="0" applyFont="1" applyFill="1" applyBorder="1" applyAlignment="1">
      <alignment horizontal="center" vertical="center"/>
    </xf>
    <xf numFmtId="0" fontId="15" fillId="50" borderId="86" xfId="0" applyFont="1" applyFill="1" applyBorder="1" applyAlignment="1">
      <alignment horizontal="center" vertical="center"/>
    </xf>
    <xf numFmtId="0" fontId="15" fillId="50" borderId="85" xfId="0" applyFont="1" applyFill="1" applyBorder="1" applyAlignment="1">
      <alignment horizontal="center" vertical="center"/>
    </xf>
    <xf numFmtId="0" fontId="15" fillId="51" borderId="86" xfId="0" applyFont="1" applyFill="1" applyBorder="1" applyAlignment="1">
      <alignment horizontal="center" vertical="center"/>
    </xf>
    <xf numFmtId="0" fontId="35" fillId="49" borderId="19" xfId="0" applyFont="1" applyFill="1" applyBorder="1" applyAlignment="1">
      <alignment horizontal="center" vertical="center"/>
    </xf>
    <xf numFmtId="0" fontId="8" fillId="26" borderId="5" xfId="0" applyFont="1" applyFill="1" applyBorder="1" applyAlignment="1">
      <alignment horizontal="center" vertical="center"/>
    </xf>
    <xf numFmtId="0" fontId="8" fillId="26" borderId="6" xfId="0" applyFont="1" applyFill="1" applyBorder="1" applyAlignment="1">
      <alignment horizontal="center" vertical="center"/>
    </xf>
    <xf numFmtId="0" fontId="8" fillId="26" borderId="23" xfId="0" applyFont="1" applyFill="1" applyBorder="1" applyAlignment="1">
      <alignment horizontal="center" vertical="center"/>
    </xf>
    <xf numFmtId="0" fontId="8" fillId="39" borderId="69" xfId="0" applyFont="1" applyFill="1" applyBorder="1" applyAlignment="1">
      <alignment horizontal="center" vertical="center"/>
    </xf>
    <xf numFmtId="0" fontId="8" fillId="39" borderId="70" xfId="0" applyFont="1" applyFill="1" applyBorder="1" applyAlignment="1">
      <alignment horizontal="center" vertical="center"/>
    </xf>
    <xf numFmtId="0" fontId="8" fillId="39" borderId="71" xfId="0" applyFont="1" applyFill="1" applyBorder="1" applyAlignment="1">
      <alignment horizontal="center" vertical="center"/>
    </xf>
    <xf numFmtId="0" fontId="8" fillId="26" borderId="38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 vertical="center"/>
    </xf>
    <xf numFmtId="0" fontId="8" fillId="26" borderId="65" xfId="0" applyFont="1" applyFill="1" applyBorder="1" applyAlignment="1">
      <alignment horizontal="center" vertical="center"/>
    </xf>
    <xf numFmtId="0" fontId="8" fillId="39" borderId="78" xfId="0" applyFont="1" applyFill="1" applyBorder="1" applyAlignment="1">
      <alignment horizontal="center" vertical="center"/>
    </xf>
    <xf numFmtId="0" fontId="8" fillId="39" borderId="75" xfId="0" applyFont="1" applyFill="1" applyBorder="1" applyAlignment="1">
      <alignment horizontal="center" vertical="center"/>
    </xf>
    <xf numFmtId="0" fontId="8" fillId="39" borderId="77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8" fillId="26" borderId="45" xfId="0" applyFont="1" applyFill="1" applyBorder="1" applyAlignment="1">
      <alignment horizontal="center" vertical="center"/>
    </xf>
    <xf numFmtId="0" fontId="8" fillId="26" borderId="25" xfId="0" applyFont="1" applyFill="1" applyBorder="1" applyAlignment="1">
      <alignment horizontal="center" vertical="center"/>
    </xf>
    <xf numFmtId="0" fontId="7" fillId="30" borderId="1" xfId="0" applyFont="1" applyFill="1" applyBorder="1" applyAlignment="1">
      <alignment horizontal="center" vertical="center" wrapText="1"/>
    </xf>
    <xf numFmtId="0" fontId="7" fillId="30" borderId="5" xfId="0" applyFont="1" applyFill="1" applyBorder="1" applyAlignment="1">
      <alignment horizontal="center" vertical="center"/>
    </xf>
    <xf numFmtId="0" fontId="7" fillId="30" borderId="23" xfId="0" applyFont="1" applyFill="1" applyBorder="1" applyAlignment="1">
      <alignment horizontal="center" vertical="center"/>
    </xf>
    <xf numFmtId="0" fontId="8" fillId="30" borderId="5" xfId="0" applyFont="1" applyFill="1" applyBorder="1" applyAlignment="1">
      <alignment horizontal="center" vertical="center"/>
    </xf>
    <xf numFmtId="0" fontId="7" fillId="30" borderId="13" xfId="0" applyFont="1" applyFill="1" applyBorder="1" applyAlignment="1">
      <alignment horizontal="center" vertical="center" wrapText="1"/>
    </xf>
    <xf numFmtId="0" fontId="7" fillId="30" borderId="38" xfId="0" applyFont="1" applyFill="1" applyBorder="1" applyAlignment="1">
      <alignment horizontal="center" vertical="center"/>
    </xf>
    <xf numFmtId="0" fontId="7" fillId="30" borderId="65" xfId="0" applyFont="1" applyFill="1" applyBorder="1" applyAlignment="1">
      <alignment horizontal="center" vertical="center"/>
    </xf>
    <xf numFmtId="0" fontId="8" fillId="30" borderId="38" xfId="0" applyFont="1" applyFill="1" applyBorder="1" applyAlignment="1">
      <alignment horizontal="center" vertical="center"/>
    </xf>
    <xf numFmtId="0" fontId="7" fillId="30" borderId="19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/>
    </xf>
    <xf numFmtId="0" fontId="7" fillId="30" borderId="25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horizontal="center" vertical="center"/>
    </xf>
    <xf numFmtId="0" fontId="7" fillId="18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52" borderId="58" xfId="0" applyFont="1" applyFill="1" applyBorder="1" applyAlignment="1">
      <alignment horizontal="center" vertical="center"/>
    </xf>
    <xf numFmtId="0" fontId="15" fillId="52" borderId="59" xfId="0" applyFont="1" applyFill="1" applyBorder="1" applyAlignment="1">
      <alignment horizontal="center" vertical="center"/>
    </xf>
    <xf numFmtId="0" fontId="15" fillId="52" borderId="46" xfId="0" applyFont="1" applyFill="1" applyBorder="1" applyAlignment="1">
      <alignment horizontal="center" vertical="center"/>
    </xf>
    <xf numFmtId="0" fontId="15" fillId="52" borderId="70" xfId="0" applyFont="1" applyFill="1" applyBorder="1" applyAlignment="1">
      <alignment horizontal="center" vertical="center"/>
    </xf>
    <xf numFmtId="0" fontId="7" fillId="18" borderId="38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7" fillId="7" borderId="65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5" fillId="52" borderId="15" xfId="0" applyFont="1" applyFill="1" applyBorder="1" applyAlignment="1">
      <alignment horizontal="center" vertical="center"/>
    </xf>
    <xf numFmtId="0" fontId="15" fillId="52" borderId="16" xfId="0" applyFont="1" applyFill="1" applyBorder="1" applyAlignment="1">
      <alignment horizontal="center" vertical="center"/>
    </xf>
    <xf numFmtId="0" fontId="15" fillId="52" borderId="48" xfId="0" applyFont="1" applyFill="1" applyBorder="1" applyAlignment="1">
      <alignment horizontal="center" vertical="center"/>
    </xf>
    <xf numFmtId="0" fontId="15" fillId="52" borderId="75" xfId="0" applyFont="1" applyFill="1" applyBorder="1" applyAlignment="1">
      <alignment horizontal="center" vertical="center"/>
    </xf>
    <xf numFmtId="0" fontId="15" fillId="52" borderId="87" xfId="0" applyFont="1" applyFill="1" applyBorder="1" applyAlignment="1">
      <alignment horizontal="center" vertical="center"/>
    </xf>
    <xf numFmtId="0" fontId="15" fillId="52" borderId="88" xfId="0" applyFont="1" applyFill="1" applyBorder="1" applyAlignment="1">
      <alignment horizontal="center" vertical="center"/>
    </xf>
    <xf numFmtId="0" fontId="15" fillId="52" borderId="89" xfId="0" applyFont="1" applyFill="1" applyBorder="1" applyAlignment="1">
      <alignment horizontal="center" vertical="center"/>
    </xf>
    <xf numFmtId="0" fontId="15" fillId="52" borderId="72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 wrapText="1"/>
    </xf>
    <xf numFmtId="0" fontId="7" fillId="24" borderId="23" xfId="0" applyFont="1" applyFill="1" applyBorder="1" applyAlignment="1">
      <alignment horizontal="center" vertical="center" wrapText="1"/>
    </xf>
    <xf numFmtId="0" fontId="8" fillId="24" borderId="1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 wrapText="1"/>
    </xf>
    <xf numFmtId="0" fontId="7" fillId="24" borderId="65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0" fontId="15" fillId="34" borderId="75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center" vertical="center"/>
    </xf>
    <xf numFmtId="0" fontId="15" fillId="34" borderId="76" xfId="0" applyFont="1" applyFill="1" applyBorder="1" applyAlignment="1">
      <alignment horizontal="center" vertical="center"/>
    </xf>
    <xf numFmtId="0" fontId="15" fillId="34" borderId="72" xfId="0" applyFont="1" applyFill="1" applyBorder="1" applyAlignment="1">
      <alignment horizontal="center" vertical="center"/>
    </xf>
    <xf numFmtId="0" fontId="15" fillId="52" borderId="10" xfId="0" applyFont="1" applyFill="1" applyBorder="1" applyAlignment="1">
      <alignment horizontal="center" vertical="center"/>
    </xf>
    <xf numFmtId="0" fontId="15" fillId="52" borderId="11" xfId="0" applyFont="1" applyFill="1" applyBorder="1" applyAlignment="1">
      <alignment horizontal="center" vertical="center"/>
    </xf>
    <xf numFmtId="0" fontId="15" fillId="52" borderId="90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15" fillId="52" borderId="20" xfId="0" applyFont="1" applyFill="1" applyBorder="1" applyAlignment="1">
      <alignment horizontal="center" vertical="center"/>
    </xf>
    <xf numFmtId="0" fontId="15" fillId="52" borderId="21" xfId="0" applyFont="1" applyFill="1" applyBorder="1" applyAlignment="1">
      <alignment horizontal="center" vertical="center"/>
    </xf>
    <xf numFmtId="0" fontId="15" fillId="52" borderId="76" xfId="0" applyFont="1" applyFill="1" applyBorder="1" applyAlignment="1">
      <alignment horizontal="center" vertical="center"/>
    </xf>
    <xf numFmtId="0" fontId="7" fillId="24" borderId="5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15" fillId="34" borderId="90" xfId="0" applyFont="1" applyFill="1" applyBorder="1" applyAlignment="1">
      <alignment horizontal="center" vertical="center"/>
    </xf>
    <xf numFmtId="0" fontId="7" fillId="24" borderId="38" xfId="0" applyFont="1" applyFill="1" applyBorder="1" applyAlignment="1">
      <alignment horizontal="center" vertical="center"/>
    </xf>
    <xf numFmtId="0" fontId="7" fillId="24" borderId="65" xfId="0" applyFont="1" applyFill="1" applyBorder="1" applyAlignment="1">
      <alignment horizontal="center" vertical="center"/>
    </xf>
    <xf numFmtId="0" fontId="7" fillId="18" borderId="18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7" fillId="24" borderId="25" xfId="0" applyFont="1" applyFill="1" applyBorder="1" applyAlignment="1">
      <alignment horizontal="center" vertical="center"/>
    </xf>
    <xf numFmtId="0" fontId="7" fillId="33" borderId="6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29" borderId="6" xfId="0" applyFont="1" applyFill="1" applyBorder="1" applyAlignment="1">
      <alignment horizontal="center" vertical="center" wrapText="1"/>
    </xf>
    <xf numFmtId="0" fontId="7" fillId="29" borderId="23" xfId="0" applyFont="1" applyFill="1" applyBorder="1" applyAlignment="1">
      <alignment horizontal="center" vertical="center" wrapText="1"/>
    </xf>
    <xf numFmtId="0" fontId="7" fillId="29" borderId="0" xfId="0" applyFont="1" applyFill="1" applyAlignment="1">
      <alignment horizontal="center" vertical="center" wrapText="1"/>
    </xf>
    <xf numFmtId="0" fontId="7" fillId="29" borderId="6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7" fillId="29" borderId="45" xfId="0" applyFont="1" applyFill="1" applyBorder="1" applyAlignment="1">
      <alignment horizontal="center" vertical="center" wrapText="1"/>
    </xf>
    <xf numFmtId="0" fontId="7" fillId="29" borderId="25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0" fontId="8" fillId="39" borderId="91" xfId="0" applyFont="1" applyFill="1" applyBorder="1" applyAlignment="1">
      <alignment horizontal="center" vertical="center"/>
    </xf>
    <xf numFmtId="0" fontId="8" fillId="39" borderId="59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1" xfId="0" applyFont="1" applyFill="1" applyBorder="1" applyAlignment="1">
      <alignment horizontal="center" vertical="center"/>
    </xf>
    <xf numFmtId="0" fontId="8" fillId="39" borderId="92" xfId="0" applyFont="1" applyFill="1" applyBorder="1" applyAlignment="1">
      <alignment horizontal="center" vertical="center"/>
    </xf>
    <xf numFmtId="0" fontId="8" fillId="39" borderId="88" xfId="0" applyFont="1" applyFill="1" applyBorder="1" applyAlignment="1">
      <alignment horizontal="center" vertical="center"/>
    </xf>
    <xf numFmtId="0" fontId="8" fillId="39" borderId="6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15" fillId="49" borderId="1" xfId="0" applyFont="1" applyFill="1" applyBorder="1" applyAlignment="1">
      <alignment horizontal="center" vertical="center"/>
    </xf>
    <xf numFmtId="0" fontId="15" fillId="49" borderId="13" xfId="0" applyFont="1" applyFill="1" applyBorder="1" applyAlignment="1">
      <alignment horizontal="center" vertical="center"/>
    </xf>
    <xf numFmtId="0" fontId="15" fillId="52" borderId="71" xfId="0" applyFont="1" applyFill="1" applyBorder="1" applyAlignment="1">
      <alignment horizontal="center" vertical="center"/>
    </xf>
    <xf numFmtId="0" fontId="15" fillId="52" borderId="77" xfId="0" applyFont="1" applyFill="1" applyBorder="1" applyAlignment="1">
      <alignment horizontal="center" vertical="center"/>
    </xf>
    <xf numFmtId="0" fontId="15" fillId="52" borderId="73" xfId="0" applyFont="1" applyFill="1" applyBorder="1" applyAlignment="1">
      <alignment horizontal="center" vertical="center"/>
    </xf>
    <xf numFmtId="0" fontId="15" fillId="34" borderId="71" xfId="0" applyFont="1" applyFill="1" applyBorder="1" applyAlignment="1">
      <alignment horizontal="center" vertical="center"/>
    </xf>
    <xf numFmtId="0" fontId="15" fillId="34" borderId="77" xfId="0" applyFont="1" applyFill="1" applyBorder="1" applyAlignment="1">
      <alignment horizontal="center" vertical="center"/>
    </xf>
    <xf numFmtId="0" fontId="15" fillId="34" borderId="73" xfId="0" applyFont="1" applyFill="1" applyBorder="1" applyAlignment="1">
      <alignment horizontal="center" vertical="center"/>
    </xf>
    <xf numFmtId="0" fontId="7" fillId="52" borderId="70" xfId="0" applyFont="1" applyFill="1" applyBorder="1" applyAlignment="1">
      <alignment horizontal="center" vertical="center"/>
    </xf>
    <xf numFmtId="0" fontId="7" fillId="52" borderId="75" xfId="0" applyFont="1" applyFill="1" applyBorder="1" applyAlignment="1">
      <alignment horizontal="center" vertical="center"/>
    </xf>
    <xf numFmtId="0" fontId="7" fillId="52" borderId="72" xfId="0" applyFont="1" applyFill="1" applyBorder="1" applyAlignment="1">
      <alignment horizontal="center" vertical="center"/>
    </xf>
    <xf numFmtId="0" fontId="7" fillId="34" borderId="70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72" xfId="0" applyFont="1" applyFill="1" applyBorder="1" applyAlignment="1">
      <alignment horizontal="center" vertical="center"/>
    </xf>
    <xf numFmtId="0" fontId="15" fillId="49" borderId="1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22" fillId="53" borderId="58" xfId="0" applyFont="1" applyFill="1" applyBorder="1" applyAlignment="1">
      <alignment horizontal="center"/>
    </xf>
    <xf numFmtId="0" fontId="22" fillId="53" borderId="60" xfId="0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22" fillId="53" borderId="15" xfId="0" applyFont="1" applyFill="1" applyBorder="1" applyAlignment="1">
      <alignment horizontal="center"/>
    </xf>
    <xf numFmtId="0" fontId="22" fillId="53" borderId="17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5" xfId="0" applyFont="1" applyBorder="1"/>
    <xf numFmtId="0" fontId="30" fillId="8" borderId="28" xfId="0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30" fillId="8" borderId="14" xfId="0" applyFont="1" applyFill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8" borderId="94" xfId="0" applyFont="1" applyFill="1" applyBorder="1" applyAlignment="1">
      <alignment horizontal="center"/>
    </xf>
    <xf numFmtId="0" fontId="30" fillId="8" borderId="18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/>
    </xf>
    <xf numFmtId="0" fontId="0" fillId="0" borderId="57" xfId="0" applyBorder="1" applyAlignment="1">
      <alignment horizontal="center" vertical="top" wrapText="1"/>
    </xf>
    <xf numFmtId="0" fontId="7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47" xfId="0" applyBorder="1" applyAlignment="1">
      <alignment vertical="top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68" xfId="0" applyBorder="1" applyAlignment="1">
      <alignment vertical="top" wrapText="1"/>
    </xf>
    <xf numFmtId="0" fontId="0" fillId="0" borderId="5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36" fillId="0" borderId="33" xfId="47" applyBorder="1" applyAlignment="1"/>
    <xf numFmtId="0" fontId="0" fillId="0" borderId="57" xfId="0" applyBorder="1" applyAlignment="1">
      <alignment horizontal="center"/>
    </xf>
    <xf numFmtId="0" fontId="0" fillId="0" borderId="33" xfId="0" applyBorder="1" applyAlignment="1">
      <alignment horizontal="center"/>
    </xf>
    <xf numFmtId="0" fontId="36" fillId="0" borderId="33" xfId="47" applyBorder="1"/>
    <xf numFmtId="0" fontId="0" fillId="0" borderId="68" xfId="0" applyBorder="1" applyAlignment="1">
      <alignment horizontal="center"/>
    </xf>
    <xf numFmtId="0" fontId="36" fillId="0" borderId="68" xfId="47" applyBorder="1" applyAlignment="1"/>
    <xf numFmtId="0" fontId="0" fillId="0" borderId="16" xfId="0" applyBorder="1"/>
    <xf numFmtId="0" fontId="37" fillId="3" borderId="58" xfId="0" applyFont="1" applyFill="1" applyBorder="1" applyAlignment="1">
      <alignment horizontal="center"/>
    </xf>
    <xf numFmtId="0" fontId="37" fillId="3" borderId="59" xfId="0" applyFont="1" applyFill="1" applyBorder="1" applyAlignment="1">
      <alignment horizontal="center"/>
    </xf>
    <xf numFmtId="0" fontId="37" fillId="3" borderId="60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7" fillId="0" borderId="58" xfId="0" applyFont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60" xfId="0" applyFont="1" applyBorder="1" applyAlignment="1">
      <alignment horizontal="center"/>
    </xf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38" fillId="0" borderId="0" xfId="0" applyFont="1" applyAlignment="1">
      <alignment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Observação" xfId="6" builtinId="10"/>
    <cellStyle name="Texto de Aviso" xfId="7" builtinId="11"/>
    <cellStyle name="Título" xfId="8" builtinId="15"/>
    <cellStyle name="Texto Explicativo" xfId="9" builtinId="53"/>
    <cellStyle name="Título 1" xfId="10" builtinId="16"/>
    <cellStyle name="Título 2" xfId="11" builtinId="17"/>
    <cellStyle name="Título 3" xfId="12" builtinId="18"/>
    <cellStyle name="Título 4" xfId="13" builtinId="19"/>
    <cellStyle name="Entrada" xfId="14" builtinId="20"/>
    <cellStyle name="Saída" xfId="15" builtinId="21"/>
    <cellStyle name="Cálculo" xfId="16" builtinId="22"/>
    <cellStyle name="Célula de Verificação" xfId="17" builtinId="23"/>
    <cellStyle name="Célula Vinculada" xfId="18" builtinId="24"/>
    <cellStyle name="Total" xfId="19" builtinId="25"/>
    <cellStyle name="Bom" xfId="20" builtinId="26"/>
    <cellStyle name="Ruim" xfId="21" builtinId="27"/>
    <cellStyle name="Neutro" xfId="22" builtinId="28"/>
    <cellStyle name="Ênfase 1" xfId="23" builtinId="29"/>
    <cellStyle name="20% - Ênfase 1" xfId="24" builtinId="30"/>
    <cellStyle name="40% - Ênfase 1" xfId="25" builtinId="31"/>
    <cellStyle name="60% - Ênfase 1" xfId="26" builtinId="32"/>
    <cellStyle name="Ênfase 2" xfId="27" builtinId="33"/>
    <cellStyle name="20% - Ênfase 2" xfId="28" builtinId="34"/>
    <cellStyle name="40% - Ênfase 2" xfId="29" builtinId="35"/>
    <cellStyle name="60% - Ênfase 2" xfId="30" builtinId="36"/>
    <cellStyle name="Ênfase 3" xfId="31" builtinId="37"/>
    <cellStyle name="20% - Ênfase 3" xfId="32" builtinId="38"/>
    <cellStyle name="40% - Ênfase 3" xfId="33" builtinId="39"/>
    <cellStyle name="60% - Ênfase 3" xfId="34" builtinId="40"/>
    <cellStyle name="Ênfase 4" xfId="35" builtinId="41"/>
    <cellStyle name="20% - Ênfase 4" xfId="36" builtinId="42"/>
    <cellStyle name="40% - Ênfase 4" xfId="37" builtinId="43"/>
    <cellStyle name="60% - Ênfase 4" xfId="38" builtinId="44"/>
    <cellStyle name="Ênfase 5" xfId="39" builtinId="45"/>
    <cellStyle name="20% - Ênfase 5" xfId="40" builtinId="46"/>
    <cellStyle name="40% - Ênfase 5" xfId="41" builtinId="47"/>
    <cellStyle name="60% - Ênfase 5" xfId="42" builtinId="48"/>
    <cellStyle name="Ênfase 6" xfId="43" builtinId="49"/>
    <cellStyle name="20% - Ênfase 6" xfId="44" builtinId="50"/>
    <cellStyle name="40% - Ênfase 6" xfId="45" builtinId="51"/>
    <cellStyle name="60% - Ênfase 6" xfId="46" builtinId="52"/>
    <cellStyle name="Hyperlink" xfId="47" builtinId="8"/>
    <cellStyle name="Normal 2" xfId="48"/>
  </cellStyles>
  <tableStyles count="0" defaultTableStyle="TableStyleMedium9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9270</xdr:rowOff>
    </xdr:to>
    <xdr:pic>
      <xdr:nvPicPr>
        <xdr:cNvPr id="2" name="Imagem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215900</xdr:colOff>
      <xdr:row>82</xdr:row>
      <xdr:rowOff>21970</xdr:rowOff>
    </xdr:to>
    <xdr:pic>
      <xdr:nvPicPr>
        <xdr:cNvPr id="3" name="Imagem 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9270</xdr:rowOff>
    </xdr:to>
    <xdr:pic>
      <xdr:nvPicPr>
        <xdr:cNvPr id="4" name="Imagem 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21970</xdr:rowOff>
    </xdr:to>
    <xdr:pic>
      <xdr:nvPicPr>
        <xdr:cNvPr id="5" name="Imagem 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9271</xdr:rowOff>
    </xdr:to>
    <xdr:pic>
      <xdr:nvPicPr>
        <xdr:cNvPr id="6" name="Imagem 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21971</xdr:rowOff>
    </xdr:to>
    <xdr:pic>
      <xdr:nvPicPr>
        <xdr:cNvPr id="7" name="Imagem 6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9268</xdr:rowOff>
    </xdr:to>
    <xdr:pic>
      <xdr:nvPicPr>
        <xdr:cNvPr id="8" name="Imagem 7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21968</xdr:rowOff>
    </xdr:to>
    <xdr:pic>
      <xdr:nvPicPr>
        <xdr:cNvPr id="9" name="Imagem 8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9271</xdr:rowOff>
    </xdr:to>
    <xdr:pic>
      <xdr:nvPicPr>
        <xdr:cNvPr id="10" name="Imagem 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21971</xdr:rowOff>
    </xdr:to>
    <xdr:pic>
      <xdr:nvPicPr>
        <xdr:cNvPr id="11" name="Imagem 10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9269</xdr:rowOff>
    </xdr:to>
    <xdr:pic>
      <xdr:nvPicPr>
        <xdr:cNvPr id="12" name="Imagem 1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21969</xdr:rowOff>
    </xdr:to>
    <xdr:pic>
      <xdr:nvPicPr>
        <xdr:cNvPr id="13" name="Imagem 1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9271</xdr:rowOff>
    </xdr:to>
    <xdr:pic>
      <xdr:nvPicPr>
        <xdr:cNvPr id="14" name="Imagem 1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21971</xdr:rowOff>
    </xdr:to>
    <xdr:pic>
      <xdr:nvPicPr>
        <xdr:cNvPr id="15" name="Imagem 1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9270</xdr:rowOff>
    </xdr:to>
    <xdr:pic>
      <xdr:nvPicPr>
        <xdr:cNvPr id="16" name="Imagem 15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21970</xdr:rowOff>
    </xdr:to>
    <xdr:pic>
      <xdr:nvPicPr>
        <xdr:cNvPr id="17" name="Imagem 16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9270</xdr:rowOff>
    </xdr:to>
    <xdr:pic>
      <xdr:nvPicPr>
        <xdr:cNvPr id="18" name="Imagem 17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21970</xdr:rowOff>
    </xdr:to>
    <xdr:pic>
      <xdr:nvPicPr>
        <xdr:cNvPr id="19" name="Imagem 18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9270</xdr:rowOff>
    </xdr:to>
    <xdr:pic>
      <xdr:nvPicPr>
        <xdr:cNvPr id="20" name="Imagem 19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21970</xdr:rowOff>
    </xdr:to>
    <xdr:pic>
      <xdr:nvPicPr>
        <xdr:cNvPr id="21" name="Imagem 20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9269</xdr:rowOff>
    </xdr:to>
    <xdr:pic>
      <xdr:nvPicPr>
        <xdr:cNvPr id="22" name="Imagem 2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21969</xdr:rowOff>
    </xdr:to>
    <xdr:pic>
      <xdr:nvPicPr>
        <xdr:cNvPr id="23" name="Imagem 22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203200</xdr:colOff>
      <xdr:row>82</xdr:row>
      <xdr:rowOff>9271</xdr:rowOff>
    </xdr:to>
    <xdr:pic>
      <xdr:nvPicPr>
        <xdr:cNvPr id="24" name="Imagem 23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7912100" y="25038050"/>
          <a:ext cx="203200" cy="199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81</xdr:row>
      <xdr:rowOff>0</xdr:rowOff>
    </xdr:from>
    <xdr:to>
      <xdr:col>7</xdr:col>
      <xdr:colOff>215900</xdr:colOff>
      <xdr:row>82</xdr:row>
      <xdr:rowOff>21971</xdr:rowOff>
    </xdr:to>
    <xdr:pic>
      <xdr:nvPicPr>
        <xdr:cNvPr id="25" name="Imagem 24"/>
        <xdr:cNvPicPr>
          <a:picLocks noChangeAspect="1" noChangeArrowheads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446260" y="25038050"/>
          <a:ext cx="215900" cy="2120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julioveloso@ufsj.edu.br" TargetMode="External"/><Relationship Id="rId8" Type="http://schemas.openxmlformats.org/officeDocument/2006/relationships/hyperlink" Target="mailto:jessicaantao@ufsj.edu.br" TargetMode="External"/><Relationship Id="rId7" Type="http://schemas.openxmlformats.org/officeDocument/2006/relationships/hyperlink" Target="mailto:drajessicaf@ufsj.edu.br" TargetMode="External"/><Relationship Id="rId6" Type="http://schemas.openxmlformats.org/officeDocument/2006/relationships/hyperlink" Target="mailto:giogontijo@yahoo.com.br" TargetMode="External"/><Relationship Id="rId5" Type="http://schemas.openxmlformats.org/officeDocument/2006/relationships/hyperlink" Target="mailto:draglauped@gmail.com" TargetMode="External"/><Relationship Id="rId4" Type="http://schemas.openxmlformats.org/officeDocument/2006/relationships/hyperlink" Target="mailto:jussarafontes@ig.com.br" TargetMode="External"/><Relationship Id="rId3" Type="http://schemas.openxmlformats.org/officeDocument/2006/relationships/hyperlink" Target="mailto:clarissagontijo@ig.com.br" TargetMode="External"/><Relationship Id="rId2" Type="http://schemas.openxmlformats.org/officeDocument/2006/relationships/hyperlink" Target="mailto:zandressa@gmail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</sheetPr>
  <dimension ref="A1:D94"/>
  <sheetViews>
    <sheetView zoomScale="126" zoomScaleNormal="126" topLeftCell="A17" workbookViewId="0">
      <selection activeCell="D5" sqref="D5"/>
    </sheetView>
  </sheetViews>
  <sheetFormatPr defaultColWidth="11.5047619047619" defaultRowHeight="15" outlineLevelCol="3"/>
  <cols>
    <col min="1" max="1" width="8.16190476190476" customWidth="1"/>
    <col min="2" max="2" width="13.6666666666667" customWidth="1"/>
    <col min="3" max="3" width="51.5047619047619" customWidth="1"/>
    <col min="4" max="4" width="33.8285714285714" customWidth="1"/>
  </cols>
  <sheetData>
    <row r="1" ht="16.5" spans="1:4">
      <c r="A1" s="874" t="s">
        <v>0</v>
      </c>
      <c r="B1" s="875"/>
      <c r="C1" s="875"/>
      <c r="D1" s="876"/>
    </row>
    <row r="2" ht="16.5" spans="1:4">
      <c r="A2" s="877"/>
      <c r="B2" s="527" t="s">
        <v>1</v>
      </c>
      <c r="C2" s="393" t="s">
        <v>2</v>
      </c>
      <c r="D2" s="546"/>
    </row>
    <row r="3" ht="15.75" spans="1:4">
      <c r="A3" s="878">
        <v>1</v>
      </c>
      <c r="B3" s="397" t="s">
        <v>3</v>
      </c>
      <c r="C3" s="398" t="s">
        <v>4</v>
      </c>
      <c r="D3" s="397" t="s">
        <v>5</v>
      </c>
    </row>
    <row r="4" ht="15.75" spans="1:4">
      <c r="A4" s="879">
        <v>2</v>
      </c>
      <c r="B4" s="399" t="s">
        <v>6</v>
      </c>
      <c r="C4" s="400" t="s">
        <v>7</v>
      </c>
      <c r="D4" s="399" t="s">
        <v>5</v>
      </c>
    </row>
    <row r="5" ht="15.75" spans="1:4">
      <c r="A5" s="879">
        <v>3</v>
      </c>
      <c r="B5" s="399" t="s">
        <v>8</v>
      </c>
      <c r="C5" s="401" t="s">
        <v>9</v>
      </c>
      <c r="D5" s="399" t="s">
        <v>5</v>
      </c>
    </row>
    <row r="6" ht="15.75" spans="1:4">
      <c r="A6" s="879">
        <v>4</v>
      </c>
      <c r="B6" s="399" t="s">
        <v>10</v>
      </c>
      <c r="C6" s="400" t="s">
        <v>11</v>
      </c>
      <c r="D6" s="399" t="s">
        <v>5</v>
      </c>
    </row>
    <row r="7" ht="15.75" spans="1:4">
      <c r="A7" s="879">
        <v>5</v>
      </c>
      <c r="B7" s="399" t="s">
        <v>12</v>
      </c>
      <c r="C7" s="406" t="s">
        <v>13</v>
      </c>
      <c r="D7" s="399" t="s">
        <v>5</v>
      </c>
    </row>
    <row r="8" ht="16.5" spans="1:4">
      <c r="A8" s="880">
        <v>6</v>
      </c>
      <c r="B8" s="407" t="s">
        <v>14</v>
      </c>
      <c r="C8" s="408" t="s">
        <v>15</v>
      </c>
      <c r="D8" s="407" t="s">
        <v>5</v>
      </c>
    </row>
    <row r="9" ht="15.75" spans="1:4">
      <c r="A9" s="881">
        <v>7</v>
      </c>
      <c r="B9" s="409" t="s">
        <v>16</v>
      </c>
      <c r="C9" s="304" t="s">
        <v>17</v>
      </c>
      <c r="D9" s="409" t="s">
        <v>5</v>
      </c>
    </row>
    <row r="10" ht="15.75" spans="1:4">
      <c r="A10" s="882">
        <v>8</v>
      </c>
      <c r="B10" s="410" t="s">
        <v>18</v>
      </c>
      <c r="C10" s="411" t="s">
        <v>19</v>
      </c>
      <c r="D10" s="410" t="s">
        <v>5</v>
      </c>
    </row>
    <row r="11" ht="15.75" spans="1:4">
      <c r="A11" s="882">
        <v>9</v>
      </c>
      <c r="B11" s="410" t="s">
        <v>20</v>
      </c>
      <c r="C11" s="412" t="s">
        <v>21</v>
      </c>
      <c r="D11" s="410" t="s">
        <v>5</v>
      </c>
    </row>
    <row r="12" ht="15.75" spans="1:4">
      <c r="A12" s="882">
        <v>10</v>
      </c>
      <c r="B12" s="410" t="s">
        <v>22</v>
      </c>
      <c r="C12" s="411" t="s">
        <v>23</v>
      </c>
      <c r="D12" s="410" t="s">
        <v>5</v>
      </c>
    </row>
    <row r="13" ht="15.75" spans="1:4">
      <c r="A13" s="882">
        <v>11</v>
      </c>
      <c r="B13" s="410" t="s">
        <v>24</v>
      </c>
      <c r="C13" s="411" t="s">
        <v>25</v>
      </c>
      <c r="D13" s="410" t="s">
        <v>5</v>
      </c>
    </row>
    <row r="14" ht="16.5" spans="1:4">
      <c r="A14" s="883">
        <v>12</v>
      </c>
      <c r="B14" s="415" t="s">
        <v>26</v>
      </c>
      <c r="C14" s="416" t="s">
        <v>27</v>
      </c>
      <c r="D14" s="415" t="s">
        <v>5</v>
      </c>
    </row>
    <row r="15" ht="15.75" spans="1:4">
      <c r="A15" s="884">
        <v>13</v>
      </c>
      <c r="B15" s="419" t="s">
        <v>28</v>
      </c>
      <c r="C15" s="401" t="s">
        <v>29</v>
      </c>
      <c r="D15" s="419" t="s">
        <v>5</v>
      </c>
    </row>
    <row r="16" ht="15.75" spans="1:4">
      <c r="A16" s="879">
        <v>14</v>
      </c>
      <c r="B16" s="399" t="s">
        <v>30</v>
      </c>
      <c r="C16" s="406" t="s">
        <v>31</v>
      </c>
      <c r="D16" s="399" t="s">
        <v>5</v>
      </c>
    </row>
    <row r="17" customHeight="1" spans="1:4">
      <c r="A17" s="879">
        <v>15</v>
      </c>
      <c r="B17" s="399" t="s">
        <v>32</v>
      </c>
      <c r="C17" s="548" t="s">
        <v>33</v>
      </c>
      <c r="D17" s="399" t="s">
        <v>5</v>
      </c>
    </row>
    <row r="18" ht="15.75" spans="1:4">
      <c r="A18" s="879">
        <v>16</v>
      </c>
      <c r="B18" s="399" t="s">
        <v>34</v>
      </c>
      <c r="C18" s="406" t="s">
        <v>35</v>
      </c>
      <c r="D18" s="399" t="s">
        <v>5</v>
      </c>
    </row>
    <row r="19" ht="15.75" spans="1:4">
      <c r="A19" s="879">
        <v>17</v>
      </c>
      <c r="B19" s="399" t="s">
        <v>36</v>
      </c>
      <c r="C19" s="406"/>
      <c r="D19" s="399" t="s">
        <v>5</v>
      </c>
    </row>
    <row r="20" ht="15.75" spans="1:4">
      <c r="A20" s="879">
        <v>18</v>
      </c>
      <c r="B20" s="399" t="s">
        <v>37</v>
      </c>
      <c r="C20" s="430"/>
      <c r="D20" s="399" t="s">
        <v>5</v>
      </c>
    </row>
    <row r="21" ht="16.5" spans="1:4">
      <c r="A21" s="885">
        <v>19</v>
      </c>
      <c r="B21" s="886" t="s">
        <v>38</v>
      </c>
      <c r="C21" s="887"/>
      <c r="D21" s="886" t="s">
        <v>5</v>
      </c>
    </row>
    <row r="22" ht="15.75"/>
    <row r="23" ht="15.75" spans="2:4">
      <c r="B23" s="888" t="s">
        <v>39</v>
      </c>
      <c r="C23" s="889"/>
      <c r="D23" s="890" t="s">
        <v>40</v>
      </c>
    </row>
    <row r="24" ht="51" customHeight="1" spans="2:4">
      <c r="B24" s="891" t="s">
        <v>41</v>
      </c>
      <c r="C24" s="892" t="s">
        <v>42</v>
      </c>
      <c r="D24" s="893" t="s">
        <v>43</v>
      </c>
    </row>
    <row r="25" ht="48" customHeight="1" spans="2:4">
      <c r="B25" s="894"/>
      <c r="C25" s="895" t="s">
        <v>44</v>
      </c>
      <c r="D25" s="896"/>
    </row>
    <row r="26" spans="2:4">
      <c r="B26" s="894"/>
      <c r="C26" s="895" t="s">
        <v>45</v>
      </c>
      <c r="D26" s="896"/>
    </row>
    <row r="27" spans="2:4">
      <c r="B27" s="894"/>
      <c r="C27" s="895" t="s">
        <v>46</v>
      </c>
      <c r="D27" s="896"/>
    </row>
    <row r="28" spans="2:4">
      <c r="B28" s="897"/>
      <c r="C28" s="898" t="s">
        <v>47</v>
      </c>
      <c r="D28" s="896"/>
    </row>
    <row r="29" spans="2:4">
      <c r="B29" s="897"/>
      <c r="C29" s="898" t="s">
        <v>48</v>
      </c>
      <c r="D29" s="896"/>
    </row>
    <row r="30" spans="2:4">
      <c r="B30" s="897"/>
      <c r="C30" s="411" t="s">
        <v>49</v>
      </c>
      <c r="D30" s="896"/>
    </row>
    <row r="31" spans="2:4">
      <c r="B31" s="897"/>
      <c r="C31" s="898" t="s">
        <v>50</v>
      </c>
      <c r="D31" s="899"/>
    </row>
    <row r="32" ht="15.75" spans="2:4">
      <c r="B32" s="900"/>
      <c r="C32" s="901" t="s">
        <v>51</v>
      </c>
      <c r="D32" s="902"/>
    </row>
    <row r="33" ht="30.75" spans="2:4">
      <c r="B33" s="628" t="s">
        <v>52</v>
      </c>
      <c r="C33" s="182" t="s">
        <v>53</v>
      </c>
      <c r="D33" s="903" t="s">
        <v>54</v>
      </c>
    </row>
    <row r="34" ht="30" spans="2:4">
      <c r="B34" s="628" t="s">
        <v>55</v>
      </c>
      <c r="C34" s="904" t="s">
        <v>56</v>
      </c>
      <c r="D34" s="905" t="s">
        <v>57</v>
      </c>
    </row>
    <row r="35" ht="30" spans="2:4">
      <c r="B35" s="632"/>
      <c r="C35" s="906" t="s">
        <v>58</v>
      </c>
      <c r="D35" s="905" t="s">
        <v>59</v>
      </c>
    </row>
    <row r="36" ht="45" spans="2:4">
      <c r="B36" s="632"/>
      <c r="C36" s="906" t="s">
        <v>60</v>
      </c>
      <c r="D36" s="905" t="s">
        <v>61</v>
      </c>
    </row>
    <row r="37" ht="105.75" spans="2:4">
      <c r="B37" s="632"/>
      <c r="C37" s="182" t="s">
        <v>62</v>
      </c>
      <c r="D37" s="907" t="s">
        <v>63</v>
      </c>
    </row>
    <row r="38" ht="45" spans="2:4">
      <c r="B38" s="632"/>
      <c r="C38" s="908" t="s">
        <v>64</v>
      </c>
      <c r="D38" s="905" t="s">
        <v>65</v>
      </c>
    </row>
    <row r="39" ht="30" spans="2:4">
      <c r="B39" s="632"/>
      <c r="C39" s="909" t="s">
        <v>66</v>
      </c>
      <c r="D39" s="905" t="s">
        <v>67</v>
      </c>
    </row>
    <row r="40" ht="60" spans="2:4">
      <c r="B40" s="632"/>
      <c r="C40" s="910" t="s">
        <v>68</v>
      </c>
      <c r="D40" s="905" t="s">
        <v>69</v>
      </c>
    </row>
    <row r="41" ht="120.75" spans="2:4">
      <c r="B41" s="632"/>
      <c r="C41" s="911" t="s">
        <v>70</v>
      </c>
      <c r="D41" s="907" t="s">
        <v>71</v>
      </c>
    </row>
    <row r="42" ht="45" spans="2:4">
      <c r="B42" s="632"/>
      <c r="C42" s="908" t="s">
        <v>72</v>
      </c>
      <c r="D42" s="905" t="s">
        <v>73</v>
      </c>
    </row>
    <row r="43" ht="120.75" spans="2:4">
      <c r="B43" s="637"/>
      <c r="C43" s="912" t="s">
        <v>74</v>
      </c>
      <c r="D43" s="907" t="s">
        <v>75</v>
      </c>
    </row>
    <row r="44" ht="15.75"/>
    <row r="45" ht="15.75" spans="2:4">
      <c r="B45" s="888" t="s">
        <v>76</v>
      </c>
      <c r="C45" s="889"/>
      <c r="D45" s="913"/>
    </row>
    <row r="46" spans="2:4">
      <c r="B46" s="914">
        <v>1</v>
      </c>
      <c r="C46" s="411" t="s">
        <v>77</v>
      </c>
      <c r="D46" s="915" t="s">
        <v>78</v>
      </c>
    </row>
    <row r="47" spans="2:4">
      <c r="B47" s="916">
        <v>2</v>
      </c>
      <c r="C47" s="411" t="s">
        <v>79</v>
      </c>
      <c r="D47" s="915" t="s">
        <v>80</v>
      </c>
    </row>
    <row r="48" spans="2:4">
      <c r="B48" s="917">
        <v>3</v>
      </c>
      <c r="C48" s="411" t="s">
        <v>81</v>
      </c>
      <c r="D48" s="915" t="s">
        <v>82</v>
      </c>
    </row>
    <row r="49" spans="2:4">
      <c r="B49" s="917">
        <v>4</v>
      </c>
      <c r="C49" s="411" t="s">
        <v>83</v>
      </c>
      <c r="D49" s="915" t="s">
        <v>84</v>
      </c>
    </row>
    <row r="50" spans="2:4">
      <c r="B50" s="917">
        <v>5</v>
      </c>
      <c r="C50" s="411" t="s">
        <v>85</v>
      </c>
      <c r="D50" s="915" t="s">
        <v>86</v>
      </c>
    </row>
    <row r="51" spans="2:4">
      <c r="B51" s="917">
        <v>6</v>
      </c>
      <c r="C51" s="411" t="s">
        <v>87</v>
      </c>
      <c r="D51" s="915" t="s">
        <v>88</v>
      </c>
    </row>
    <row r="52" spans="2:4">
      <c r="B52" s="917">
        <v>7</v>
      </c>
      <c r="C52" s="411" t="s">
        <v>89</v>
      </c>
      <c r="D52" s="918" t="s">
        <v>90</v>
      </c>
    </row>
    <row r="53" ht="15.75" spans="2:4">
      <c r="B53" s="919">
        <v>8</v>
      </c>
      <c r="C53" s="416" t="s">
        <v>91</v>
      </c>
      <c r="D53" s="920" t="s">
        <v>92</v>
      </c>
    </row>
    <row r="55" spans="2:3">
      <c r="B55" s="177" t="s">
        <v>93</v>
      </c>
      <c r="C55" s="177"/>
    </row>
    <row r="56" spans="2:3">
      <c r="B56" s="177">
        <v>1</v>
      </c>
      <c r="C56" s="921" t="s">
        <v>94</v>
      </c>
    </row>
    <row r="57" spans="2:3">
      <c r="B57" s="177">
        <v>2</v>
      </c>
      <c r="C57" s="921" t="s">
        <v>95</v>
      </c>
    </row>
    <row r="58" spans="2:3">
      <c r="B58" s="177">
        <v>3</v>
      </c>
      <c r="C58" s="921" t="s">
        <v>96</v>
      </c>
    </row>
    <row r="59" ht="15.75"/>
    <row r="60" ht="19.5" spans="2:4">
      <c r="B60" s="922" t="s">
        <v>97</v>
      </c>
      <c r="C60" s="923"/>
      <c r="D60" s="924"/>
    </row>
    <row r="61" spans="2:4">
      <c r="B61" s="925" t="s">
        <v>98</v>
      </c>
      <c r="C61" s="926"/>
      <c r="D61" s="927"/>
    </row>
    <row r="62" spans="2:4">
      <c r="B62" s="925" t="s">
        <v>99</v>
      </c>
      <c r="C62" s="926"/>
      <c r="D62" s="927"/>
    </row>
    <row r="63" spans="2:4">
      <c r="B63" s="925" t="s">
        <v>100</v>
      </c>
      <c r="C63" s="926"/>
      <c r="D63" s="927"/>
    </row>
    <row r="64" spans="2:4">
      <c r="B64" s="925" t="s">
        <v>101</v>
      </c>
      <c r="C64" s="926"/>
      <c r="D64" s="927"/>
    </row>
    <row r="65" spans="2:4">
      <c r="B65" s="925" t="s">
        <v>102</v>
      </c>
      <c r="C65" s="926"/>
      <c r="D65" s="927"/>
    </row>
    <row r="66" spans="2:4">
      <c r="B66" s="925" t="s">
        <v>103</v>
      </c>
      <c r="C66" s="926"/>
      <c r="D66" s="927"/>
    </row>
    <row r="67" spans="2:4">
      <c r="B67" s="925" t="s">
        <v>104</v>
      </c>
      <c r="C67" s="926"/>
      <c r="D67" s="927"/>
    </row>
    <row r="68" spans="2:4">
      <c r="B68" s="925" t="s">
        <v>105</v>
      </c>
      <c r="C68" s="926"/>
      <c r="D68" s="927"/>
    </row>
    <row r="69" ht="37" customHeight="1" spans="2:4">
      <c r="B69" s="928" t="s">
        <v>106</v>
      </c>
      <c r="C69" s="929"/>
      <c r="D69" s="930"/>
    </row>
    <row r="70" ht="148" customHeight="1" spans="2:4">
      <c r="B70" s="931" t="s">
        <v>107</v>
      </c>
      <c r="C70" s="932"/>
      <c r="D70" s="933"/>
    </row>
    <row r="71" ht="15.75"/>
    <row r="72" ht="19.5" spans="2:4">
      <c r="B72" s="934" t="s">
        <v>108</v>
      </c>
      <c r="C72" s="935"/>
      <c r="D72" s="936"/>
    </row>
    <row r="73" spans="2:4">
      <c r="B73" s="937" t="s">
        <v>109</v>
      </c>
      <c r="C73" s="921"/>
      <c r="D73" s="938"/>
    </row>
    <row r="74" spans="2:4">
      <c r="B74" s="937" t="s">
        <v>110</v>
      </c>
      <c r="C74" s="921"/>
      <c r="D74" s="938"/>
    </row>
    <row r="75" spans="2:4">
      <c r="B75" s="937" t="s">
        <v>111</v>
      </c>
      <c r="C75" s="921"/>
      <c r="D75" s="938"/>
    </row>
    <row r="76" spans="2:4">
      <c r="B76" s="937" t="s">
        <v>112</v>
      </c>
      <c r="C76" s="921"/>
      <c r="D76" s="938"/>
    </row>
    <row r="77" spans="2:4">
      <c r="B77" s="937" t="s">
        <v>113</v>
      </c>
      <c r="C77" s="921"/>
      <c r="D77" s="938"/>
    </row>
    <row r="78" spans="2:4">
      <c r="B78" s="937" t="s">
        <v>114</v>
      </c>
      <c r="C78" s="921"/>
      <c r="D78" s="938"/>
    </row>
    <row r="79" spans="2:4">
      <c r="B79" s="937" t="s">
        <v>115</v>
      </c>
      <c r="C79" s="921"/>
      <c r="D79" s="938"/>
    </row>
    <row r="80" ht="15.75" spans="2:4">
      <c r="B80" s="939" t="s">
        <v>116</v>
      </c>
      <c r="C80" s="940"/>
      <c r="D80" s="941"/>
    </row>
    <row r="81" spans="2:2">
      <c r="B81" s="412"/>
    </row>
    <row r="90" spans="3:3">
      <c r="C90" s="942"/>
    </row>
    <row r="91" spans="3:3">
      <c r="C91" s="942"/>
    </row>
    <row r="94" spans="3:3">
      <c r="C94" s="942"/>
    </row>
  </sheetData>
  <mergeCells count="28">
    <mergeCell ref="A1:D1"/>
    <mergeCell ref="C2:D2"/>
    <mergeCell ref="B23:C23"/>
    <mergeCell ref="B45:D45"/>
    <mergeCell ref="B55:C55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24:B32"/>
    <mergeCell ref="B34:B43"/>
    <mergeCell ref="D24:D31"/>
  </mergeCells>
  <hyperlinks>
    <hyperlink ref="D51" r:id="rId2" display="zandressa@gmail.com"/>
    <hyperlink ref="D50" r:id="rId3" display="clarissagontijo@ig.com.br"/>
    <hyperlink ref="D49" r:id="rId4" display="jussarafontes@ig.com.br"/>
    <hyperlink ref="D52" r:id="rId5" display="draglauped@gmail.com"/>
    <hyperlink ref="D48" r:id="rId6" display="giogontijo@yahoo.com.br"/>
    <hyperlink ref="D46" r:id="rId7" display="drajessicaf@ufsj.edu.br"/>
    <hyperlink ref="D47" r:id="rId8" display="jessicaantao@ufsj.edu.br"/>
    <hyperlink ref="D53" r:id="rId9" display="julioveloso@ufsj.edu.br"/>
  </hyperlinks>
  <pageMargins left="0.75" right="0.75" top="1" bottom="1" header="0.5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0.599993896298105"/>
  </sheetPr>
  <dimension ref="A1:U38"/>
  <sheetViews>
    <sheetView zoomScale="91" zoomScaleNormal="91" zoomScalePageLayoutView="71" topLeftCell="B22" workbookViewId="0">
      <selection activeCell="V10" sqref="V10"/>
    </sheetView>
  </sheetViews>
  <sheetFormatPr defaultColWidth="8.82857142857143" defaultRowHeight="15"/>
  <cols>
    <col min="1" max="1" width="15.5047619047619" customWidth="1"/>
    <col min="2" max="2" width="13.8285714285714" customWidth="1"/>
    <col min="3" max="3" width="17.3333333333333" customWidth="1"/>
    <col min="4" max="4" width="21.8285714285714" customWidth="1"/>
    <col min="6" max="6" width="10.3333333333333" customWidth="1"/>
    <col min="7" max="7" width="11" customWidth="1"/>
    <col min="8" max="8" width="9.5047619047619" customWidth="1"/>
    <col min="9" max="9" width="11" customWidth="1"/>
    <col min="10" max="10" width="14.5047619047619" customWidth="1"/>
    <col min="11" max="11" width="15.3333333333333" customWidth="1"/>
    <col min="12" max="12" width="14.3333333333333" customWidth="1"/>
    <col min="13" max="15" width="11.5047619047619" customWidth="1"/>
    <col min="16" max="16" width="14" customWidth="1"/>
    <col min="17" max="17" width="10.1619047619048" customWidth="1"/>
    <col min="18" max="18" width="37.5047619047619" customWidth="1"/>
  </cols>
  <sheetData>
    <row r="1" ht="15.75" spans="1:19">
      <c r="A1" s="552" t="s">
        <v>117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653"/>
      <c r="Q1" s="524" t="s">
        <v>118</v>
      </c>
      <c r="R1" s="544"/>
      <c r="S1" s="545"/>
    </row>
    <row r="2" ht="16.5" spans="1:19">
      <c r="A2" s="731" t="s">
        <v>119</v>
      </c>
      <c r="B2" s="732"/>
      <c r="C2" s="732"/>
      <c r="D2" s="733"/>
      <c r="E2" s="734" t="s">
        <v>120</v>
      </c>
      <c r="F2" s="735" t="s">
        <v>121</v>
      </c>
      <c r="G2" s="736" t="s">
        <v>122</v>
      </c>
      <c r="H2" s="734" t="s">
        <v>123</v>
      </c>
      <c r="I2" s="833" t="s">
        <v>124</v>
      </c>
      <c r="J2" s="834" t="s">
        <v>125</v>
      </c>
      <c r="K2" s="834" t="s">
        <v>126</v>
      </c>
      <c r="L2" s="834" t="s">
        <v>127</v>
      </c>
      <c r="M2" s="835" t="s">
        <v>128</v>
      </c>
      <c r="N2" s="836" t="s">
        <v>129</v>
      </c>
      <c r="O2" s="836" t="s">
        <v>130</v>
      </c>
      <c r="P2" s="600" t="s">
        <v>131</v>
      </c>
      <c r="Q2" s="527" t="s">
        <v>1</v>
      </c>
      <c r="R2" s="393" t="s">
        <v>2</v>
      </c>
      <c r="S2" s="546"/>
    </row>
    <row r="3" ht="16.5" spans="1:19">
      <c r="A3" s="737"/>
      <c r="B3" s="738"/>
      <c r="C3" s="738"/>
      <c r="D3" s="739"/>
      <c r="E3" s="740"/>
      <c r="F3" s="741"/>
      <c r="G3" s="742"/>
      <c r="H3" s="740"/>
      <c r="I3" s="837"/>
      <c r="J3" s="838"/>
      <c r="K3" s="838"/>
      <c r="L3" s="838"/>
      <c r="M3" s="839"/>
      <c r="N3" s="840"/>
      <c r="O3" s="840"/>
      <c r="P3" s="606"/>
      <c r="Q3" s="397" t="s">
        <v>3</v>
      </c>
      <c r="R3" s="398" t="s">
        <v>4</v>
      </c>
      <c r="S3" s="397" t="s">
        <v>5</v>
      </c>
    </row>
    <row r="4" ht="16.5" spans="1:19">
      <c r="A4" s="743"/>
      <c r="B4" s="744"/>
      <c r="C4" s="744"/>
      <c r="D4" s="745"/>
      <c r="E4" s="493" t="s">
        <v>132</v>
      </c>
      <c r="F4" s="494" t="s">
        <v>133</v>
      </c>
      <c r="G4" s="495" t="s">
        <v>134</v>
      </c>
      <c r="H4" s="494" t="s">
        <v>135</v>
      </c>
      <c r="I4" s="496" t="s">
        <v>136</v>
      </c>
      <c r="J4" s="494" t="s">
        <v>137</v>
      </c>
      <c r="K4" s="494" t="s">
        <v>138</v>
      </c>
      <c r="L4" s="495" t="s">
        <v>139</v>
      </c>
      <c r="M4" s="530" t="s">
        <v>140</v>
      </c>
      <c r="N4" s="494" t="s">
        <v>141</v>
      </c>
      <c r="O4" s="531" t="s">
        <v>142</v>
      </c>
      <c r="P4" s="493" t="s">
        <v>143</v>
      </c>
      <c r="Q4" s="399" t="s">
        <v>6</v>
      </c>
      <c r="R4" s="400" t="s">
        <v>7</v>
      </c>
      <c r="S4" s="399" t="s">
        <v>5</v>
      </c>
    </row>
    <row r="5" customHeight="1" spans="1:19">
      <c r="A5" s="746" t="s">
        <v>144</v>
      </c>
      <c r="B5" s="747" t="s">
        <v>145</v>
      </c>
      <c r="C5" s="748"/>
      <c r="D5" s="749" t="s">
        <v>146</v>
      </c>
      <c r="E5" s="500" t="s">
        <v>147</v>
      </c>
      <c r="F5" s="501" t="s">
        <v>148</v>
      </c>
      <c r="G5" s="502" t="s">
        <v>149</v>
      </c>
      <c r="H5" s="503" t="s">
        <v>150</v>
      </c>
      <c r="I5" s="503" t="s">
        <v>151</v>
      </c>
      <c r="J5" s="503" t="s">
        <v>152</v>
      </c>
      <c r="K5" s="503" t="s">
        <v>153</v>
      </c>
      <c r="L5" s="503" t="s">
        <v>154</v>
      </c>
      <c r="M5" s="503" t="s">
        <v>147</v>
      </c>
      <c r="N5" s="533" t="s">
        <v>148</v>
      </c>
      <c r="O5" s="502" t="s">
        <v>149</v>
      </c>
      <c r="P5" s="841"/>
      <c r="Q5" s="399" t="s">
        <v>8</v>
      </c>
      <c r="R5" s="401" t="s">
        <v>9</v>
      </c>
      <c r="S5" s="399" t="s">
        <v>5</v>
      </c>
    </row>
    <row r="6" ht="15.75" spans="1:19">
      <c r="A6" s="750"/>
      <c r="B6" s="751"/>
      <c r="C6" s="752"/>
      <c r="D6" s="753"/>
      <c r="E6" s="507"/>
      <c r="F6" s="508"/>
      <c r="G6" s="509"/>
      <c r="H6" s="510"/>
      <c r="I6" s="510"/>
      <c r="J6" s="510"/>
      <c r="K6" s="510"/>
      <c r="L6" s="510"/>
      <c r="M6" s="510"/>
      <c r="N6" s="535"/>
      <c r="O6" s="509"/>
      <c r="P6" s="842"/>
      <c r="Q6" s="399" t="s">
        <v>10</v>
      </c>
      <c r="R6" s="400" t="s">
        <v>11</v>
      </c>
      <c r="S6" s="399" t="s">
        <v>5</v>
      </c>
    </row>
    <row r="7" ht="15.75" spans="1:19">
      <c r="A7" s="750"/>
      <c r="B7" s="751"/>
      <c r="C7" s="752"/>
      <c r="D7" s="753"/>
      <c r="E7" s="507"/>
      <c r="F7" s="508"/>
      <c r="G7" s="509"/>
      <c r="H7" s="510"/>
      <c r="I7" s="510"/>
      <c r="J7" s="510"/>
      <c r="K7" s="510"/>
      <c r="L7" s="510"/>
      <c r="M7" s="510"/>
      <c r="N7" s="535"/>
      <c r="O7" s="509"/>
      <c r="P7" s="842"/>
      <c r="Q7" s="399" t="s">
        <v>12</v>
      </c>
      <c r="R7" s="406" t="s">
        <v>13</v>
      </c>
      <c r="S7" s="399" t="s">
        <v>155</v>
      </c>
    </row>
    <row r="8" ht="16.5" spans="1:19">
      <c r="A8" s="750"/>
      <c r="B8" s="751"/>
      <c r="C8" s="752"/>
      <c r="D8" s="753"/>
      <c r="E8" s="507"/>
      <c r="F8" s="508"/>
      <c r="G8" s="509"/>
      <c r="H8" s="510"/>
      <c r="I8" s="510"/>
      <c r="J8" s="510"/>
      <c r="K8" s="510"/>
      <c r="L8" s="510"/>
      <c r="M8" s="510"/>
      <c r="N8" s="535"/>
      <c r="O8" s="509"/>
      <c r="P8" s="842"/>
      <c r="Q8" s="407" t="s">
        <v>14</v>
      </c>
      <c r="R8" s="408" t="s">
        <v>15</v>
      </c>
      <c r="S8" s="407" t="s">
        <v>155</v>
      </c>
    </row>
    <row r="9" ht="16.5" spans="1:19">
      <c r="A9" s="754"/>
      <c r="B9" s="755"/>
      <c r="C9" s="756"/>
      <c r="D9" s="757"/>
      <c r="E9" s="514"/>
      <c r="F9" s="515"/>
      <c r="G9" s="516"/>
      <c r="H9" s="517"/>
      <c r="I9" s="517"/>
      <c r="J9" s="517"/>
      <c r="K9" s="517"/>
      <c r="L9" s="517"/>
      <c r="M9" s="517"/>
      <c r="N9" s="537"/>
      <c r="O9" s="516"/>
      <c r="P9" s="842"/>
      <c r="Q9" s="409" t="s">
        <v>16</v>
      </c>
      <c r="R9" s="304" t="s">
        <v>17</v>
      </c>
      <c r="S9" s="409" t="s">
        <v>5</v>
      </c>
    </row>
    <row r="10" ht="15.75" spans="1:19">
      <c r="A10" s="758" t="s">
        <v>41</v>
      </c>
      <c r="B10" s="759" t="s">
        <v>156</v>
      </c>
      <c r="C10" s="760"/>
      <c r="D10" s="761" t="s">
        <v>146</v>
      </c>
      <c r="E10" s="762" t="s">
        <v>157</v>
      </c>
      <c r="F10" s="763" t="s">
        <v>158</v>
      </c>
      <c r="G10" s="764" t="s">
        <v>159</v>
      </c>
      <c r="H10" s="765" t="s">
        <v>160</v>
      </c>
      <c r="I10" s="765" t="s">
        <v>161</v>
      </c>
      <c r="J10" s="765" t="s">
        <v>162</v>
      </c>
      <c r="K10" s="765" t="s">
        <v>163</v>
      </c>
      <c r="L10" s="765" t="s">
        <v>164</v>
      </c>
      <c r="M10" s="765" t="s">
        <v>157</v>
      </c>
      <c r="N10" s="843" t="s">
        <v>158</v>
      </c>
      <c r="O10" s="764" t="s">
        <v>159</v>
      </c>
      <c r="P10" s="842"/>
      <c r="Q10" s="410" t="s">
        <v>18</v>
      </c>
      <c r="R10" s="411" t="s">
        <v>19</v>
      </c>
      <c r="S10" s="410" t="s">
        <v>5</v>
      </c>
    </row>
    <row r="11" ht="15.75" spans="1:19">
      <c r="A11" s="766"/>
      <c r="B11" s="767"/>
      <c r="C11" s="768"/>
      <c r="D11" s="769"/>
      <c r="E11" s="770"/>
      <c r="F11" s="771"/>
      <c r="G11" s="772"/>
      <c r="H11" s="773"/>
      <c r="I11" s="773"/>
      <c r="J11" s="773"/>
      <c r="K11" s="773"/>
      <c r="L11" s="773"/>
      <c r="M11" s="773"/>
      <c r="N11" s="844"/>
      <c r="O11" s="772"/>
      <c r="P11" s="842"/>
      <c r="Q11" s="410" t="s">
        <v>20</v>
      </c>
      <c r="R11" s="412" t="s">
        <v>21</v>
      </c>
      <c r="S11" s="410" t="s">
        <v>5</v>
      </c>
    </row>
    <row r="12" ht="15.75" spans="1:19">
      <c r="A12" s="766"/>
      <c r="B12" s="767"/>
      <c r="C12" s="768"/>
      <c r="D12" s="769"/>
      <c r="E12" s="770"/>
      <c r="F12" s="771"/>
      <c r="G12" s="772"/>
      <c r="H12" s="773"/>
      <c r="I12" s="773"/>
      <c r="J12" s="773"/>
      <c r="K12" s="773"/>
      <c r="L12" s="773"/>
      <c r="M12" s="773"/>
      <c r="N12" s="844"/>
      <c r="O12" s="772"/>
      <c r="P12" s="842"/>
      <c r="Q12" s="410" t="s">
        <v>22</v>
      </c>
      <c r="R12" s="411" t="s">
        <v>23</v>
      </c>
      <c r="S12" s="410" t="s">
        <v>5</v>
      </c>
    </row>
    <row r="13" ht="16.5" spans="1:19">
      <c r="A13" s="766"/>
      <c r="B13" s="767"/>
      <c r="C13" s="768"/>
      <c r="D13" s="769"/>
      <c r="E13" s="774"/>
      <c r="F13" s="775"/>
      <c r="G13" s="776"/>
      <c r="H13" s="777"/>
      <c r="I13" s="777"/>
      <c r="J13" s="777"/>
      <c r="K13" s="777"/>
      <c r="L13" s="777"/>
      <c r="M13" s="777"/>
      <c r="N13" s="845"/>
      <c r="O13" s="776"/>
      <c r="P13" s="842"/>
      <c r="Q13" s="410" t="s">
        <v>24</v>
      </c>
      <c r="R13" s="411" t="s">
        <v>25</v>
      </c>
      <c r="S13" s="410" t="s">
        <v>5</v>
      </c>
    </row>
    <row r="14" ht="16.5" spans="1:19">
      <c r="A14" s="766"/>
      <c r="B14" s="778" t="s">
        <v>165</v>
      </c>
      <c r="C14" s="779"/>
      <c r="D14" s="780" t="s">
        <v>146</v>
      </c>
      <c r="E14" s="781" t="s">
        <v>158</v>
      </c>
      <c r="F14" s="782" t="s">
        <v>159</v>
      </c>
      <c r="G14" s="783" t="s">
        <v>160</v>
      </c>
      <c r="H14" s="784" t="s">
        <v>161</v>
      </c>
      <c r="I14" s="784" t="s">
        <v>162</v>
      </c>
      <c r="J14" s="784" t="s">
        <v>163</v>
      </c>
      <c r="K14" s="784" t="s">
        <v>164</v>
      </c>
      <c r="L14" s="784" t="s">
        <v>157</v>
      </c>
      <c r="M14" s="784" t="s">
        <v>158</v>
      </c>
      <c r="N14" s="846" t="s">
        <v>159</v>
      </c>
      <c r="O14" s="783" t="s">
        <v>160</v>
      </c>
      <c r="P14" s="842"/>
      <c r="Q14" s="415" t="s">
        <v>26</v>
      </c>
      <c r="R14" s="416" t="s">
        <v>27</v>
      </c>
      <c r="S14" s="415" t="s">
        <v>5</v>
      </c>
    </row>
    <row r="15" ht="15.75" spans="1:19">
      <c r="A15" s="766"/>
      <c r="B15" s="785"/>
      <c r="C15" s="786"/>
      <c r="D15" s="787"/>
      <c r="E15" s="788"/>
      <c r="F15" s="789"/>
      <c r="G15" s="790"/>
      <c r="H15" s="791"/>
      <c r="I15" s="791"/>
      <c r="J15" s="791"/>
      <c r="K15" s="791"/>
      <c r="L15" s="791"/>
      <c r="M15" s="791"/>
      <c r="N15" s="847"/>
      <c r="O15" s="790"/>
      <c r="P15" s="842"/>
      <c r="Q15" s="419" t="s">
        <v>28</v>
      </c>
      <c r="R15" s="401" t="s">
        <v>29</v>
      </c>
      <c r="S15" s="419" t="s">
        <v>5</v>
      </c>
    </row>
    <row r="16" ht="15.75" spans="1:19">
      <c r="A16" s="766"/>
      <c r="B16" s="785"/>
      <c r="C16" s="786"/>
      <c r="D16" s="787"/>
      <c r="E16" s="788"/>
      <c r="F16" s="789"/>
      <c r="G16" s="790"/>
      <c r="H16" s="791"/>
      <c r="I16" s="791"/>
      <c r="J16" s="791"/>
      <c r="K16" s="791"/>
      <c r="L16" s="791"/>
      <c r="M16" s="791"/>
      <c r="N16" s="847"/>
      <c r="O16" s="790"/>
      <c r="P16" s="842"/>
      <c r="Q16" s="399" t="s">
        <v>30</v>
      </c>
      <c r="R16" s="406" t="s">
        <v>31</v>
      </c>
      <c r="S16" s="399" t="s">
        <v>5</v>
      </c>
    </row>
    <row r="17" ht="16.5" spans="1:19">
      <c r="A17" s="766"/>
      <c r="B17" s="792"/>
      <c r="C17" s="793"/>
      <c r="D17" s="794"/>
      <c r="E17" s="795"/>
      <c r="F17" s="796"/>
      <c r="G17" s="797"/>
      <c r="H17" s="798"/>
      <c r="I17" s="798"/>
      <c r="J17" s="798"/>
      <c r="K17" s="798"/>
      <c r="L17" s="798"/>
      <c r="M17" s="798"/>
      <c r="N17" s="848"/>
      <c r="O17" s="797"/>
      <c r="P17" s="842"/>
      <c r="Q17" s="399" t="s">
        <v>32</v>
      </c>
      <c r="R17" s="548" t="s">
        <v>33</v>
      </c>
      <c r="S17" s="399" t="s">
        <v>5</v>
      </c>
    </row>
    <row r="18" spans="1:19">
      <c r="A18" s="766"/>
      <c r="B18" s="767" t="s">
        <v>166</v>
      </c>
      <c r="C18" s="768"/>
      <c r="D18" s="769" t="s">
        <v>146</v>
      </c>
      <c r="E18" s="799" t="s">
        <v>159</v>
      </c>
      <c r="F18" s="800" t="s">
        <v>160</v>
      </c>
      <c r="G18" s="801" t="s">
        <v>161</v>
      </c>
      <c r="H18" s="765" t="s">
        <v>162</v>
      </c>
      <c r="I18" s="849" t="s">
        <v>163</v>
      </c>
      <c r="J18" s="849" t="s">
        <v>164</v>
      </c>
      <c r="K18" s="849" t="s">
        <v>157</v>
      </c>
      <c r="L18" s="765" t="s">
        <v>158</v>
      </c>
      <c r="M18" s="765" t="s">
        <v>159</v>
      </c>
      <c r="N18" s="843" t="s">
        <v>160</v>
      </c>
      <c r="O18" s="801" t="s">
        <v>161</v>
      </c>
      <c r="P18" s="842"/>
      <c r="Q18" s="541" t="s">
        <v>34</v>
      </c>
      <c r="R18" s="406" t="s">
        <v>35</v>
      </c>
      <c r="S18" s="541" t="s">
        <v>5</v>
      </c>
    </row>
    <row r="19" spans="1:19">
      <c r="A19" s="766"/>
      <c r="B19" s="767"/>
      <c r="C19" s="768"/>
      <c r="D19" s="769"/>
      <c r="E19" s="770"/>
      <c r="F19" s="771"/>
      <c r="G19" s="772"/>
      <c r="H19" s="773"/>
      <c r="I19" s="850"/>
      <c r="J19" s="850"/>
      <c r="K19" s="850"/>
      <c r="L19" s="773"/>
      <c r="M19" s="773"/>
      <c r="N19" s="844"/>
      <c r="O19" s="772"/>
      <c r="P19" s="842"/>
      <c r="Q19" s="541" t="s">
        <v>36</v>
      </c>
      <c r="R19" s="549"/>
      <c r="S19" s="541" t="s">
        <v>5</v>
      </c>
    </row>
    <row r="20" spans="1:19">
      <c r="A20" s="766"/>
      <c r="B20" s="767"/>
      <c r="C20" s="768"/>
      <c r="D20" s="769"/>
      <c r="E20" s="770"/>
      <c r="F20" s="771"/>
      <c r="G20" s="772"/>
      <c r="H20" s="773"/>
      <c r="I20" s="850"/>
      <c r="J20" s="850"/>
      <c r="K20" s="850"/>
      <c r="L20" s="773"/>
      <c r="M20" s="773"/>
      <c r="N20" s="844"/>
      <c r="O20" s="772"/>
      <c r="P20" s="842"/>
      <c r="Q20" s="541" t="s">
        <v>37</v>
      </c>
      <c r="R20" s="550"/>
      <c r="S20" s="541" t="s">
        <v>5</v>
      </c>
    </row>
    <row r="21" ht="15.75" spans="1:19">
      <c r="A21" s="766"/>
      <c r="B21" s="767"/>
      <c r="C21" s="768"/>
      <c r="D21" s="769"/>
      <c r="E21" s="770"/>
      <c r="F21" s="771"/>
      <c r="G21" s="772"/>
      <c r="H21" s="773"/>
      <c r="I21" s="850"/>
      <c r="J21" s="850"/>
      <c r="K21" s="850"/>
      <c r="L21" s="773"/>
      <c r="M21" s="773"/>
      <c r="N21" s="844"/>
      <c r="O21" s="772"/>
      <c r="P21" s="842"/>
      <c r="Q21" s="543" t="s">
        <v>38</v>
      </c>
      <c r="R21" s="551"/>
      <c r="S21" s="543" t="s">
        <v>5</v>
      </c>
    </row>
    <row r="22" ht="15.75" spans="1:19">
      <c r="A22" s="766"/>
      <c r="B22" s="802"/>
      <c r="C22" s="803"/>
      <c r="D22" s="804"/>
      <c r="E22" s="805"/>
      <c r="F22" s="806"/>
      <c r="G22" s="807"/>
      <c r="H22" s="777"/>
      <c r="I22" s="851"/>
      <c r="J22" s="851"/>
      <c r="K22" s="851"/>
      <c r="L22" s="777"/>
      <c r="M22" s="777"/>
      <c r="N22" s="845"/>
      <c r="O22" s="807"/>
      <c r="P22" s="842"/>
      <c r="Q22" s="856" t="s">
        <v>167</v>
      </c>
      <c r="R22" s="206"/>
      <c r="S22" s="857"/>
    </row>
    <row r="23" spans="1:19">
      <c r="A23" s="766"/>
      <c r="B23" s="808" t="s">
        <v>168</v>
      </c>
      <c r="C23" s="809"/>
      <c r="D23" s="787" t="s">
        <v>146</v>
      </c>
      <c r="E23" s="810" t="s">
        <v>160</v>
      </c>
      <c r="F23" s="811" t="s">
        <v>161</v>
      </c>
      <c r="G23" s="812" t="s">
        <v>162</v>
      </c>
      <c r="H23" s="784" t="s">
        <v>163</v>
      </c>
      <c r="I23" s="852" t="s">
        <v>164</v>
      </c>
      <c r="J23" s="852" t="s">
        <v>157</v>
      </c>
      <c r="K23" s="852" t="s">
        <v>158</v>
      </c>
      <c r="L23" s="784" t="s">
        <v>159</v>
      </c>
      <c r="M23" s="784" t="s">
        <v>160</v>
      </c>
      <c r="N23" s="846" t="s">
        <v>161</v>
      </c>
      <c r="O23" s="812" t="s">
        <v>162</v>
      </c>
      <c r="P23" s="842"/>
      <c r="Q23" s="858" t="s">
        <v>41</v>
      </c>
      <c r="R23" s="859"/>
      <c r="S23" s="860">
        <v>264</v>
      </c>
    </row>
    <row r="24" spans="1:19">
      <c r="A24" s="766"/>
      <c r="B24" s="813"/>
      <c r="C24" s="814"/>
      <c r="D24" s="787"/>
      <c r="E24" s="788"/>
      <c r="F24" s="789"/>
      <c r="G24" s="790"/>
      <c r="H24" s="791"/>
      <c r="I24" s="853"/>
      <c r="J24" s="853"/>
      <c r="K24" s="853"/>
      <c r="L24" s="791"/>
      <c r="M24" s="791"/>
      <c r="N24" s="847"/>
      <c r="O24" s="790"/>
      <c r="P24" s="842"/>
      <c r="Q24" s="861" t="s">
        <v>169</v>
      </c>
      <c r="R24" s="862"/>
      <c r="S24" s="863">
        <v>264</v>
      </c>
    </row>
    <row r="25" spans="1:19">
      <c r="A25" s="766"/>
      <c r="B25" s="813"/>
      <c r="C25" s="814"/>
      <c r="D25" s="787"/>
      <c r="E25" s="788"/>
      <c r="F25" s="789"/>
      <c r="G25" s="790"/>
      <c r="H25" s="791"/>
      <c r="I25" s="853"/>
      <c r="J25" s="853"/>
      <c r="K25" s="853"/>
      <c r="L25" s="791"/>
      <c r="M25" s="791"/>
      <c r="N25" s="847"/>
      <c r="O25" s="790"/>
      <c r="P25" s="842"/>
      <c r="Q25" s="861" t="s">
        <v>170</v>
      </c>
      <c r="R25" s="862"/>
      <c r="S25" s="863">
        <v>52</v>
      </c>
    </row>
    <row r="26" spans="1:19">
      <c r="A26" s="766"/>
      <c r="B26" s="813"/>
      <c r="C26" s="814"/>
      <c r="D26" s="787"/>
      <c r="E26" s="788"/>
      <c r="F26" s="789"/>
      <c r="G26" s="790"/>
      <c r="H26" s="791"/>
      <c r="I26" s="853"/>
      <c r="J26" s="853"/>
      <c r="K26" s="853"/>
      <c r="L26" s="791"/>
      <c r="M26" s="791"/>
      <c r="N26" s="847"/>
      <c r="O26" s="790"/>
      <c r="P26" s="842"/>
      <c r="Q26" s="861" t="s">
        <v>171</v>
      </c>
      <c r="R26" s="862"/>
      <c r="S26" s="863">
        <v>396</v>
      </c>
    </row>
    <row r="27" ht="15.75" spans="1:19">
      <c r="A27" s="815"/>
      <c r="B27" s="816"/>
      <c r="C27" s="817"/>
      <c r="D27" s="794"/>
      <c r="E27" s="795"/>
      <c r="F27" s="796"/>
      <c r="G27" s="797"/>
      <c r="H27" s="798"/>
      <c r="I27" s="854"/>
      <c r="J27" s="854"/>
      <c r="K27" s="854"/>
      <c r="L27" s="798"/>
      <c r="M27" s="798"/>
      <c r="N27" s="848"/>
      <c r="O27" s="797"/>
      <c r="P27" s="842"/>
      <c r="Q27" s="864"/>
      <c r="R27" s="865"/>
      <c r="S27" s="863"/>
    </row>
    <row r="28" ht="29" customHeight="1" spans="1:19">
      <c r="A28" s="1" t="s">
        <v>172</v>
      </c>
      <c r="B28" s="818" t="s">
        <v>173</v>
      </c>
      <c r="C28" s="819"/>
      <c r="D28" s="556" t="s">
        <v>174</v>
      </c>
      <c r="E28" s="557" t="s">
        <v>161</v>
      </c>
      <c r="F28" s="558" t="s">
        <v>162</v>
      </c>
      <c r="G28" s="559" t="s">
        <v>163</v>
      </c>
      <c r="H28" s="560" t="s">
        <v>164</v>
      </c>
      <c r="I28" s="560" t="s">
        <v>157</v>
      </c>
      <c r="J28" s="560" t="s">
        <v>158</v>
      </c>
      <c r="K28" s="560" t="s">
        <v>159</v>
      </c>
      <c r="L28" s="560" t="s">
        <v>160</v>
      </c>
      <c r="M28" s="560" t="s">
        <v>161</v>
      </c>
      <c r="N28" s="656" t="s">
        <v>162</v>
      </c>
      <c r="O28" s="559" t="s">
        <v>163</v>
      </c>
      <c r="P28" s="842"/>
      <c r="Q28" s="866" t="s">
        <v>175</v>
      </c>
      <c r="R28" s="867"/>
      <c r="S28" s="219">
        <f>SUM(S23:S27)</f>
        <v>976</v>
      </c>
    </row>
    <row r="29" spans="1:19">
      <c r="A29" s="820"/>
      <c r="B29" s="821"/>
      <c r="C29" s="822"/>
      <c r="D29" s="563" t="s">
        <v>176</v>
      </c>
      <c r="E29" s="564"/>
      <c r="F29" s="565"/>
      <c r="G29" s="566"/>
      <c r="H29" s="567"/>
      <c r="I29" s="567"/>
      <c r="J29" s="567"/>
      <c r="K29" s="567"/>
      <c r="L29" s="567"/>
      <c r="M29" s="567"/>
      <c r="N29" s="658"/>
      <c r="O29" s="566"/>
      <c r="P29" s="842"/>
      <c r="Q29" s="868" t="s">
        <v>177</v>
      </c>
      <c r="R29" s="869"/>
      <c r="S29" s="870"/>
    </row>
    <row r="30" ht="15.75" spans="1:19">
      <c r="A30" s="820"/>
      <c r="B30" s="821"/>
      <c r="C30" s="822"/>
      <c r="D30" s="563" t="s">
        <v>178</v>
      </c>
      <c r="E30" s="564"/>
      <c r="F30" s="565"/>
      <c r="G30" s="566"/>
      <c r="H30" s="567"/>
      <c r="I30" s="567"/>
      <c r="J30" s="567"/>
      <c r="K30" s="567"/>
      <c r="L30" s="567"/>
      <c r="M30" s="567"/>
      <c r="N30" s="658"/>
      <c r="O30" s="566"/>
      <c r="P30" s="842"/>
      <c r="Q30" s="871" t="s">
        <v>179</v>
      </c>
      <c r="R30" s="872"/>
      <c r="S30" s="873"/>
    </row>
    <row r="31" spans="1:16">
      <c r="A31" s="820"/>
      <c r="B31" s="821"/>
      <c r="C31" s="822"/>
      <c r="D31" s="568" t="s">
        <v>180</v>
      </c>
      <c r="E31" s="564"/>
      <c r="F31" s="565"/>
      <c r="G31" s="566"/>
      <c r="H31" s="567"/>
      <c r="I31" s="567"/>
      <c r="J31" s="567"/>
      <c r="K31" s="567"/>
      <c r="L31" s="567"/>
      <c r="M31" s="567"/>
      <c r="N31" s="658"/>
      <c r="O31" s="566"/>
      <c r="P31" s="842"/>
    </row>
    <row r="32" ht="15.75" spans="1:16">
      <c r="A32" s="820"/>
      <c r="B32" s="823"/>
      <c r="C32" s="824"/>
      <c r="D32" s="571" t="s">
        <v>181</v>
      </c>
      <c r="E32" s="572"/>
      <c r="F32" s="573"/>
      <c r="G32" s="574"/>
      <c r="H32" s="575"/>
      <c r="I32" s="575"/>
      <c r="J32" s="575"/>
      <c r="K32" s="575"/>
      <c r="L32" s="575"/>
      <c r="M32" s="575"/>
      <c r="N32" s="660"/>
      <c r="O32" s="574"/>
      <c r="P32" s="842"/>
    </row>
    <row r="33" ht="16" customHeight="1" spans="1:16">
      <c r="A33" s="820"/>
      <c r="B33" s="825" t="s">
        <v>182</v>
      </c>
      <c r="C33" s="826"/>
      <c r="D33" s="578" t="s">
        <v>183</v>
      </c>
      <c r="E33" s="579" t="s">
        <v>162</v>
      </c>
      <c r="F33" s="580" t="s">
        <v>163</v>
      </c>
      <c r="G33" s="581" t="s">
        <v>164</v>
      </c>
      <c r="H33" s="582" t="s">
        <v>157</v>
      </c>
      <c r="I33" s="582" t="s">
        <v>158</v>
      </c>
      <c r="J33" s="582" t="s">
        <v>159</v>
      </c>
      <c r="K33" s="582" t="s">
        <v>160</v>
      </c>
      <c r="L33" s="582" t="s">
        <v>161</v>
      </c>
      <c r="M33" s="582" t="s">
        <v>162</v>
      </c>
      <c r="N33" s="661" t="s">
        <v>163</v>
      </c>
      <c r="O33" s="581" t="s">
        <v>164</v>
      </c>
      <c r="P33" s="842"/>
    </row>
    <row r="34" spans="1:16">
      <c r="A34" s="820"/>
      <c r="B34" s="827"/>
      <c r="C34" s="828"/>
      <c r="D34" s="583" t="s">
        <v>184</v>
      </c>
      <c r="E34" s="584"/>
      <c r="F34" s="585"/>
      <c r="G34" s="586"/>
      <c r="H34" s="587"/>
      <c r="I34" s="587"/>
      <c r="J34" s="587"/>
      <c r="K34" s="587"/>
      <c r="L34" s="587"/>
      <c r="M34" s="587"/>
      <c r="N34" s="662"/>
      <c r="O34" s="586"/>
      <c r="P34" s="842"/>
    </row>
    <row r="35" spans="1:16">
      <c r="A35" s="820"/>
      <c r="B35" s="827"/>
      <c r="C35" s="828"/>
      <c r="D35" s="563" t="s">
        <v>185</v>
      </c>
      <c r="E35" s="584"/>
      <c r="F35" s="585"/>
      <c r="G35" s="586"/>
      <c r="H35" s="587"/>
      <c r="I35" s="587"/>
      <c r="J35" s="587"/>
      <c r="K35" s="587"/>
      <c r="L35" s="587"/>
      <c r="M35" s="587"/>
      <c r="N35" s="662"/>
      <c r="O35" s="586"/>
      <c r="P35" s="842"/>
    </row>
    <row r="36" ht="25.5" spans="1:16">
      <c r="A36" s="820"/>
      <c r="B36" s="827"/>
      <c r="C36" s="828"/>
      <c r="D36" s="588" t="s">
        <v>186</v>
      </c>
      <c r="E36" s="584"/>
      <c r="F36" s="585"/>
      <c r="G36" s="586"/>
      <c r="H36" s="587"/>
      <c r="I36" s="587"/>
      <c r="J36" s="587"/>
      <c r="K36" s="587"/>
      <c r="L36" s="587"/>
      <c r="M36" s="587"/>
      <c r="N36" s="662"/>
      <c r="O36" s="586"/>
      <c r="P36" s="842"/>
    </row>
    <row r="37" ht="26.25" spans="1:16">
      <c r="A37" s="829"/>
      <c r="B37" s="830"/>
      <c r="C37" s="831"/>
      <c r="D37" s="832" t="s">
        <v>187</v>
      </c>
      <c r="E37" s="592"/>
      <c r="F37" s="593"/>
      <c r="G37" s="594"/>
      <c r="H37" s="595"/>
      <c r="I37" s="595"/>
      <c r="J37" s="595"/>
      <c r="K37" s="595"/>
      <c r="L37" s="595"/>
      <c r="M37" s="595"/>
      <c r="N37" s="663"/>
      <c r="O37" s="594"/>
      <c r="P37" s="855"/>
    </row>
    <row r="38" spans="21:21">
      <c r="U38" s="412"/>
    </row>
  </sheetData>
  <mergeCells count="118">
    <mergeCell ref="A1:P1"/>
    <mergeCell ref="Q1:S1"/>
    <mergeCell ref="R2:S2"/>
    <mergeCell ref="Q22:S22"/>
    <mergeCell ref="Q23:R23"/>
    <mergeCell ref="Q24:R24"/>
    <mergeCell ref="Q25:R25"/>
    <mergeCell ref="Q26:R26"/>
    <mergeCell ref="Q27:R27"/>
    <mergeCell ref="Q28:R28"/>
    <mergeCell ref="Q29:S29"/>
    <mergeCell ref="Q30:S30"/>
    <mergeCell ref="A5:A9"/>
    <mergeCell ref="A10:A27"/>
    <mergeCell ref="A28:A37"/>
    <mergeCell ref="D5:D9"/>
    <mergeCell ref="D10:D13"/>
    <mergeCell ref="D14:D17"/>
    <mergeCell ref="D18:D22"/>
    <mergeCell ref="D23:D27"/>
    <mergeCell ref="E2:E3"/>
    <mergeCell ref="E5:E9"/>
    <mergeCell ref="E10:E13"/>
    <mergeCell ref="E14:E17"/>
    <mergeCell ref="E18:E22"/>
    <mergeCell ref="E23:E27"/>
    <mergeCell ref="E28:E32"/>
    <mergeCell ref="E33:E37"/>
    <mergeCell ref="F2:F3"/>
    <mergeCell ref="F5:F9"/>
    <mergeCell ref="F10:F13"/>
    <mergeCell ref="F14:F17"/>
    <mergeCell ref="F18:F22"/>
    <mergeCell ref="F23:F27"/>
    <mergeCell ref="F28:F32"/>
    <mergeCell ref="F33:F37"/>
    <mergeCell ref="G2:G3"/>
    <mergeCell ref="G5:G9"/>
    <mergeCell ref="G10:G13"/>
    <mergeCell ref="G14:G17"/>
    <mergeCell ref="G18:G22"/>
    <mergeCell ref="G23:G27"/>
    <mergeCell ref="G28:G32"/>
    <mergeCell ref="G33:G37"/>
    <mergeCell ref="H2:H3"/>
    <mergeCell ref="H5:H9"/>
    <mergeCell ref="H10:H13"/>
    <mergeCell ref="H14:H17"/>
    <mergeCell ref="H18:H22"/>
    <mergeCell ref="H23:H27"/>
    <mergeCell ref="H28:H32"/>
    <mergeCell ref="H33:H37"/>
    <mergeCell ref="I2:I3"/>
    <mergeCell ref="I5:I9"/>
    <mergeCell ref="I10:I13"/>
    <mergeCell ref="I14:I17"/>
    <mergeCell ref="I18:I22"/>
    <mergeCell ref="I23:I27"/>
    <mergeCell ref="I28:I32"/>
    <mergeCell ref="I33:I37"/>
    <mergeCell ref="J2:J3"/>
    <mergeCell ref="J5:J9"/>
    <mergeCell ref="J10:J13"/>
    <mergeCell ref="J14:J17"/>
    <mergeCell ref="J18:J22"/>
    <mergeCell ref="J23:J27"/>
    <mergeCell ref="J28:J32"/>
    <mergeCell ref="J33:J37"/>
    <mergeCell ref="K2:K3"/>
    <mergeCell ref="K5:K9"/>
    <mergeCell ref="K10:K13"/>
    <mergeCell ref="K14:K17"/>
    <mergeCell ref="K18:K22"/>
    <mergeCell ref="K23:K27"/>
    <mergeCell ref="K28:K32"/>
    <mergeCell ref="K33:K37"/>
    <mergeCell ref="L2:L3"/>
    <mergeCell ref="L5:L9"/>
    <mergeCell ref="L10:L13"/>
    <mergeCell ref="L14:L17"/>
    <mergeCell ref="L18:L22"/>
    <mergeCell ref="L23:L27"/>
    <mergeCell ref="L28:L32"/>
    <mergeCell ref="L33:L37"/>
    <mergeCell ref="M2:M3"/>
    <mergeCell ref="M5:M9"/>
    <mergeCell ref="M10:M13"/>
    <mergeCell ref="M14:M17"/>
    <mergeCell ref="M18:M22"/>
    <mergeCell ref="M23:M27"/>
    <mergeCell ref="M28:M32"/>
    <mergeCell ref="M33:M37"/>
    <mergeCell ref="N2:N3"/>
    <mergeCell ref="N5:N9"/>
    <mergeCell ref="N10:N13"/>
    <mergeCell ref="N14:N17"/>
    <mergeCell ref="N18:N22"/>
    <mergeCell ref="N23:N27"/>
    <mergeCell ref="N28:N32"/>
    <mergeCell ref="N33:N37"/>
    <mergeCell ref="O2:O3"/>
    <mergeCell ref="O5:O9"/>
    <mergeCell ref="O10:O13"/>
    <mergeCell ref="O14:O17"/>
    <mergeCell ref="O18:O22"/>
    <mergeCell ref="O23:O27"/>
    <mergeCell ref="O28:O32"/>
    <mergeCell ref="O33:O37"/>
    <mergeCell ref="P2:P3"/>
    <mergeCell ref="P5:P37"/>
    <mergeCell ref="A2:D4"/>
    <mergeCell ref="B23:C27"/>
    <mergeCell ref="B33:C37"/>
    <mergeCell ref="B28:C32"/>
    <mergeCell ref="B5:C9"/>
    <mergeCell ref="B10:C13"/>
    <mergeCell ref="B18:C22"/>
    <mergeCell ref="B14:C17"/>
  </mergeCells>
  <pageMargins left="0.511811024" right="0.511811024" top="0.787401575" bottom="0.787401575" header="0.31496062" footer="0.31496062"/>
  <pageSetup paperSize="9" orientation="portrait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6" tint="-0.249977111117893"/>
  </sheetPr>
  <dimension ref="A1:S22"/>
  <sheetViews>
    <sheetView zoomScale="94" zoomScaleNormal="94" zoomScalePageLayoutView="71" topLeftCell="D1" workbookViewId="0">
      <selection activeCell="O28" sqref="O28"/>
    </sheetView>
  </sheetViews>
  <sheetFormatPr defaultColWidth="8.82857142857143" defaultRowHeight="15"/>
  <cols>
    <col min="1" max="1" width="10.6666666666667" customWidth="1"/>
    <col min="2" max="2" width="13.6666666666667" customWidth="1"/>
    <col min="3" max="3" width="10.6666666666667" customWidth="1"/>
    <col min="4" max="4" width="16.3333333333333" customWidth="1"/>
    <col min="5" max="5" width="10" customWidth="1"/>
    <col min="6" max="6" width="13.1619047619048" customWidth="1"/>
    <col min="7" max="7" width="9.82857142857143" customWidth="1"/>
    <col min="8" max="8" width="15" customWidth="1"/>
    <col min="9" max="9" width="10.1619047619048" customWidth="1"/>
    <col min="10" max="10" width="14.6666666666667" customWidth="1"/>
    <col min="11" max="11" width="14.1619047619048" customWidth="1"/>
    <col min="12" max="12" width="13.8285714285714" customWidth="1"/>
    <col min="13" max="14" width="8.82857142857143" customWidth="1"/>
    <col min="15" max="15" width="10.6666666666667" customWidth="1"/>
    <col min="16" max="16" width="11.5047619047619" customWidth="1"/>
    <col min="17" max="17" width="11.8285714285714" customWidth="1"/>
    <col min="18" max="18" width="40.3333333333333" customWidth="1"/>
    <col min="19" max="19" width="11.1619047619048" customWidth="1"/>
    <col min="20" max="20" width="3.16190476190476" customWidth="1"/>
    <col min="24" max="24" width="38.5047619047619" customWidth="1"/>
  </cols>
  <sheetData>
    <row r="1" ht="15.75" spans="1:19">
      <c r="A1" s="552" t="s">
        <v>117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653"/>
      <c r="Q1" s="524" t="s">
        <v>118</v>
      </c>
      <c r="R1" s="544"/>
      <c r="S1" s="545"/>
    </row>
    <row r="2" ht="17" customHeight="1" spans="1:19">
      <c r="A2" s="478" t="s">
        <v>119</v>
      </c>
      <c r="B2" s="479"/>
      <c r="C2" s="479"/>
      <c r="D2" s="480"/>
      <c r="E2" s="481" t="s">
        <v>120</v>
      </c>
      <c r="F2" s="482" t="s">
        <v>121</v>
      </c>
      <c r="G2" s="483" t="s">
        <v>122</v>
      </c>
      <c r="H2" s="481" t="s">
        <v>123</v>
      </c>
      <c r="I2" s="482" t="s">
        <v>124</v>
      </c>
      <c r="J2" s="483" t="s">
        <v>125</v>
      </c>
      <c r="K2" s="481" t="s">
        <v>126</v>
      </c>
      <c r="L2" s="482" t="s">
        <v>127</v>
      </c>
      <c r="M2" s="483" t="s">
        <v>128</v>
      </c>
      <c r="N2" s="525" t="s">
        <v>129</v>
      </c>
      <c r="O2" s="525" t="s">
        <v>130</v>
      </c>
      <c r="P2" s="654" t="s">
        <v>131</v>
      </c>
      <c r="Q2" s="527" t="s">
        <v>1</v>
      </c>
      <c r="R2" s="393" t="s">
        <v>2</v>
      </c>
      <c r="S2" s="546"/>
    </row>
    <row r="3" ht="16.5" spans="1:19">
      <c r="A3" s="484"/>
      <c r="B3" s="485"/>
      <c r="C3" s="485"/>
      <c r="D3" s="486"/>
      <c r="E3" s="487"/>
      <c r="F3" s="488"/>
      <c r="G3" s="489"/>
      <c r="H3" s="487"/>
      <c r="I3" s="488"/>
      <c r="J3" s="489"/>
      <c r="K3" s="487"/>
      <c r="L3" s="488"/>
      <c r="M3" s="489"/>
      <c r="N3" s="528"/>
      <c r="O3" s="528"/>
      <c r="P3" s="711"/>
      <c r="Q3" s="397" t="s">
        <v>3</v>
      </c>
      <c r="R3" s="398" t="s">
        <v>4</v>
      </c>
      <c r="S3" s="397" t="s">
        <v>5</v>
      </c>
    </row>
    <row r="4" ht="29" customHeight="1" spans="1:19">
      <c r="A4" s="490"/>
      <c r="B4" s="491"/>
      <c r="C4" s="491"/>
      <c r="D4" s="492"/>
      <c r="E4" s="493" t="s">
        <v>132</v>
      </c>
      <c r="F4" s="494" t="s">
        <v>133</v>
      </c>
      <c r="G4" s="495" t="s">
        <v>134</v>
      </c>
      <c r="H4" s="494" t="s">
        <v>135</v>
      </c>
      <c r="I4" s="496" t="s">
        <v>136</v>
      </c>
      <c r="J4" s="494" t="s">
        <v>137</v>
      </c>
      <c r="K4" s="494" t="s">
        <v>138</v>
      </c>
      <c r="L4" s="495" t="s">
        <v>139</v>
      </c>
      <c r="M4" s="530" t="s">
        <v>140</v>
      </c>
      <c r="N4" s="494" t="s">
        <v>141</v>
      </c>
      <c r="O4" s="531" t="s">
        <v>142</v>
      </c>
      <c r="P4" s="493" t="s">
        <v>143</v>
      </c>
      <c r="Q4" s="399" t="s">
        <v>6</v>
      </c>
      <c r="R4" s="400" t="s">
        <v>7</v>
      </c>
      <c r="S4" s="399" t="s">
        <v>5</v>
      </c>
    </row>
    <row r="5" ht="17" customHeight="1" spans="1:19">
      <c r="A5" s="668" t="s">
        <v>188</v>
      </c>
      <c r="B5" s="669" t="s">
        <v>156</v>
      </c>
      <c r="C5" s="670"/>
      <c r="D5" s="671" t="s">
        <v>146</v>
      </c>
      <c r="E5" s="672" t="s">
        <v>157</v>
      </c>
      <c r="F5" s="673" t="s">
        <v>158</v>
      </c>
      <c r="G5" s="673" t="s">
        <v>159</v>
      </c>
      <c r="H5" s="673" t="s">
        <v>160</v>
      </c>
      <c r="I5" s="673" t="s">
        <v>161</v>
      </c>
      <c r="J5" s="673" t="s">
        <v>162</v>
      </c>
      <c r="K5" s="673" t="s">
        <v>163</v>
      </c>
      <c r="L5" s="673" t="s">
        <v>164</v>
      </c>
      <c r="M5" s="673" t="s">
        <v>157</v>
      </c>
      <c r="N5" s="712" t="s">
        <v>158</v>
      </c>
      <c r="O5" s="713" t="s">
        <v>159</v>
      </c>
      <c r="P5" s="714"/>
      <c r="Q5" s="399" t="s">
        <v>8</v>
      </c>
      <c r="R5" s="401" t="s">
        <v>9</v>
      </c>
      <c r="S5" s="399" t="s">
        <v>5</v>
      </c>
    </row>
    <row r="6" ht="15.75" spans="1:19">
      <c r="A6" s="674"/>
      <c r="B6" s="675"/>
      <c r="C6" s="676"/>
      <c r="D6" s="677"/>
      <c r="E6" s="678"/>
      <c r="F6" s="679"/>
      <c r="G6" s="679"/>
      <c r="H6" s="679"/>
      <c r="I6" s="679"/>
      <c r="J6" s="679"/>
      <c r="K6" s="679"/>
      <c r="L6" s="679"/>
      <c r="M6" s="679"/>
      <c r="N6" s="715"/>
      <c r="O6" s="716"/>
      <c r="P6" s="717"/>
      <c r="Q6" s="399" t="s">
        <v>10</v>
      </c>
      <c r="R6" s="400" t="s">
        <v>11</v>
      </c>
      <c r="S6" s="399" t="s">
        <v>5</v>
      </c>
    </row>
    <row r="7" ht="15.75" spans="1:19">
      <c r="A7" s="674"/>
      <c r="B7" s="675"/>
      <c r="C7" s="676"/>
      <c r="D7" s="677"/>
      <c r="E7" s="678"/>
      <c r="F7" s="679"/>
      <c r="G7" s="679"/>
      <c r="H7" s="679"/>
      <c r="I7" s="679"/>
      <c r="J7" s="679"/>
      <c r="K7" s="679"/>
      <c r="L7" s="679"/>
      <c r="M7" s="679"/>
      <c r="N7" s="715"/>
      <c r="O7" s="716"/>
      <c r="P7" s="717"/>
      <c r="Q7" s="399" t="s">
        <v>12</v>
      </c>
      <c r="R7" s="406" t="s">
        <v>13</v>
      </c>
      <c r="S7" s="399" t="s">
        <v>155</v>
      </c>
    </row>
    <row r="8" ht="16.5" spans="1:19">
      <c r="A8" s="674"/>
      <c r="B8" s="675"/>
      <c r="C8" s="676"/>
      <c r="D8" s="677"/>
      <c r="E8" s="680"/>
      <c r="F8" s="681"/>
      <c r="G8" s="681"/>
      <c r="H8" s="682"/>
      <c r="I8" s="682"/>
      <c r="J8" s="682"/>
      <c r="K8" s="682"/>
      <c r="L8" s="682"/>
      <c r="M8" s="682"/>
      <c r="N8" s="718"/>
      <c r="O8" s="719"/>
      <c r="P8" s="717"/>
      <c r="Q8" s="407" t="s">
        <v>14</v>
      </c>
      <c r="R8" s="408" t="s">
        <v>15</v>
      </c>
      <c r="S8" s="407" t="s">
        <v>155</v>
      </c>
    </row>
    <row r="9" ht="17" customHeight="1" spans="1:19">
      <c r="A9" s="674"/>
      <c r="B9" s="683" t="s">
        <v>165</v>
      </c>
      <c r="C9" s="684"/>
      <c r="D9" s="685" t="s">
        <v>146</v>
      </c>
      <c r="E9" s="686" t="s">
        <v>158</v>
      </c>
      <c r="F9" s="687" t="s">
        <v>159</v>
      </c>
      <c r="G9" s="687" t="s">
        <v>160</v>
      </c>
      <c r="H9" s="688" t="s">
        <v>161</v>
      </c>
      <c r="I9" s="688" t="s">
        <v>162</v>
      </c>
      <c r="J9" s="688" t="s">
        <v>163</v>
      </c>
      <c r="K9" s="688" t="s">
        <v>164</v>
      </c>
      <c r="L9" s="688" t="s">
        <v>157</v>
      </c>
      <c r="M9" s="688" t="s">
        <v>158</v>
      </c>
      <c r="N9" s="720" t="s">
        <v>159</v>
      </c>
      <c r="O9" s="721" t="s">
        <v>160</v>
      </c>
      <c r="P9" s="717"/>
      <c r="Q9" s="409" t="s">
        <v>16</v>
      </c>
      <c r="R9" s="304" t="s">
        <v>17</v>
      </c>
      <c r="S9" s="409" t="s">
        <v>5</v>
      </c>
    </row>
    <row r="10" ht="15.75" spans="1:19">
      <c r="A10" s="674"/>
      <c r="B10" s="689"/>
      <c r="C10" s="690"/>
      <c r="D10" s="691"/>
      <c r="E10" s="692"/>
      <c r="F10" s="693"/>
      <c r="G10" s="693"/>
      <c r="H10" s="693"/>
      <c r="I10" s="693"/>
      <c r="J10" s="693"/>
      <c r="K10" s="693"/>
      <c r="L10" s="693"/>
      <c r="M10" s="693"/>
      <c r="N10" s="722"/>
      <c r="O10" s="723"/>
      <c r="P10" s="717"/>
      <c r="Q10" s="410" t="s">
        <v>18</v>
      </c>
      <c r="R10" s="411" t="s">
        <v>19</v>
      </c>
      <c r="S10" s="410" t="s">
        <v>5</v>
      </c>
    </row>
    <row r="11" ht="15.75" spans="1:19">
      <c r="A11" s="674"/>
      <c r="B11" s="689"/>
      <c r="C11" s="690"/>
      <c r="D11" s="691"/>
      <c r="E11" s="692"/>
      <c r="F11" s="693"/>
      <c r="G11" s="693"/>
      <c r="H11" s="693"/>
      <c r="I11" s="693"/>
      <c r="J11" s="693"/>
      <c r="K11" s="693"/>
      <c r="L11" s="693"/>
      <c r="M11" s="693"/>
      <c r="N11" s="722"/>
      <c r="O11" s="723"/>
      <c r="P11" s="717"/>
      <c r="Q11" s="410" t="s">
        <v>20</v>
      </c>
      <c r="R11" s="412" t="s">
        <v>21</v>
      </c>
      <c r="S11" s="410" t="s">
        <v>5</v>
      </c>
    </row>
    <row r="12" ht="16.5" spans="1:19">
      <c r="A12" s="674"/>
      <c r="B12" s="694"/>
      <c r="C12" s="695"/>
      <c r="D12" s="696"/>
      <c r="E12" s="697"/>
      <c r="F12" s="698"/>
      <c r="G12" s="698"/>
      <c r="H12" s="698"/>
      <c r="I12" s="698"/>
      <c r="J12" s="698"/>
      <c r="K12" s="698"/>
      <c r="L12" s="698"/>
      <c r="M12" s="698"/>
      <c r="N12" s="724"/>
      <c r="O12" s="725"/>
      <c r="P12" s="717"/>
      <c r="Q12" s="410" t="s">
        <v>22</v>
      </c>
      <c r="R12" s="411" t="s">
        <v>23</v>
      </c>
      <c r="S12" s="410" t="s">
        <v>5</v>
      </c>
    </row>
    <row r="13" ht="15.75" spans="1:19">
      <c r="A13" s="674"/>
      <c r="B13" s="669" t="s">
        <v>166</v>
      </c>
      <c r="C13" s="670"/>
      <c r="D13" s="671" t="s">
        <v>146</v>
      </c>
      <c r="E13" s="699" t="s">
        <v>159</v>
      </c>
      <c r="F13" s="700" t="s">
        <v>160</v>
      </c>
      <c r="G13" s="700" t="s">
        <v>161</v>
      </c>
      <c r="H13" s="700" t="s">
        <v>162</v>
      </c>
      <c r="I13" s="700" t="s">
        <v>163</v>
      </c>
      <c r="J13" s="700" t="s">
        <v>164</v>
      </c>
      <c r="K13" s="700" t="s">
        <v>157</v>
      </c>
      <c r="L13" s="700" t="s">
        <v>158</v>
      </c>
      <c r="M13" s="700" t="s">
        <v>159</v>
      </c>
      <c r="N13" s="726" t="s">
        <v>160</v>
      </c>
      <c r="O13" s="727" t="s">
        <v>161</v>
      </c>
      <c r="P13" s="717"/>
      <c r="Q13" s="410" t="s">
        <v>24</v>
      </c>
      <c r="R13" s="411" t="s">
        <v>25</v>
      </c>
      <c r="S13" s="410" t="s">
        <v>5</v>
      </c>
    </row>
    <row r="14" ht="16.5" spans="1:19">
      <c r="A14" s="674"/>
      <c r="B14" s="675"/>
      <c r="C14" s="676"/>
      <c r="D14" s="677"/>
      <c r="E14" s="678"/>
      <c r="F14" s="679"/>
      <c r="G14" s="679"/>
      <c r="H14" s="679"/>
      <c r="I14" s="679"/>
      <c r="J14" s="679"/>
      <c r="K14" s="679"/>
      <c r="L14" s="679"/>
      <c r="M14" s="679"/>
      <c r="N14" s="715"/>
      <c r="O14" s="716"/>
      <c r="P14" s="717"/>
      <c r="Q14" s="415" t="s">
        <v>26</v>
      </c>
      <c r="R14" s="416" t="s">
        <v>27</v>
      </c>
      <c r="S14" s="415" t="s">
        <v>5</v>
      </c>
    </row>
    <row r="15" ht="15.75" spans="1:19">
      <c r="A15" s="674"/>
      <c r="B15" s="675"/>
      <c r="C15" s="676"/>
      <c r="D15" s="677"/>
      <c r="E15" s="678"/>
      <c r="F15" s="679"/>
      <c r="G15" s="679"/>
      <c r="H15" s="679"/>
      <c r="I15" s="679"/>
      <c r="J15" s="679"/>
      <c r="K15" s="679"/>
      <c r="L15" s="679"/>
      <c r="M15" s="679"/>
      <c r="N15" s="715"/>
      <c r="O15" s="716"/>
      <c r="P15" s="717"/>
      <c r="Q15" s="419" t="s">
        <v>28</v>
      </c>
      <c r="R15" s="401" t="s">
        <v>29</v>
      </c>
      <c r="S15" s="419" t="s">
        <v>5</v>
      </c>
    </row>
    <row r="16" ht="15.75" spans="1:19">
      <c r="A16" s="674"/>
      <c r="B16" s="675"/>
      <c r="C16" s="676"/>
      <c r="D16" s="677"/>
      <c r="E16" s="678"/>
      <c r="F16" s="679"/>
      <c r="G16" s="679"/>
      <c r="H16" s="679"/>
      <c r="I16" s="679"/>
      <c r="J16" s="679"/>
      <c r="K16" s="679"/>
      <c r="L16" s="679"/>
      <c r="M16" s="679"/>
      <c r="N16" s="715"/>
      <c r="O16" s="716"/>
      <c r="P16" s="717"/>
      <c r="Q16" s="399" t="s">
        <v>30</v>
      </c>
      <c r="R16" s="406" t="s">
        <v>31</v>
      </c>
      <c r="S16" s="399" t="s">
        <v>5</v>
      </c>
    </row>
    <row r="17" ht="16.5" spans="1:19">
      <c r="A17" s="674"/>
      <c r="B17" s="701"/>
      <c r="C17" s="702"/>
      <c r="D17" s="703"/>
      <c r="E17" s="704"/>
      <c r="F17" s="682"/>
      <c r="G17" s="682"/>
      <c r="H17" s="682"/>
      <c r="I17" s="682"/>
      <c r="J17" s="682"/>
      <c r="K17" s="682"/>
      <c r="L17" s="682"/>
      <c r="M17" s="682"/>
      <c r="N17" s="718"/>
      <c r="O17" s="728"/>
      <c r="P17" s="717"/>
      <c r="Q17" s="399" t="s">
        <v>32</v>
      </c>
      <c r="R17" s="548" t="s">
        <v>33</v>
      </c>
      <c r="S17" s="399" t="s">
        <v>5</v>
      </c>
    </row>
    <row r="18" spans="1:19">
      <c r="A18" s="674"/>
      <c r="B18" s="705" t="s">
        <v>189</v>
      </c>
      <c r="C18" s="706"/>
      <c r="D18" s="691" t="s">
        <v>146</v>
      </c>
      <c r="E18" s="707" t="s">
        <v>160</v>
      </c>
      <c r="F18" s="688" t="s">
        <v>161</v>
      </c>
      <c r="G18" s="688" t="s">
        <v>162</v>
      </c>
      <c r="H18" s="688" t="s">
        <v>163</v>
      </c>
      <c r="I18" s="688" t="s">
        <v>164</v>
      </c>
      <c r="J18" s="688" t="s">
        <v>157</v>
      </c>
      <c r="K18" s="688" t="s">
        <v>158</v>
      </c>
      <c r="L18" s="688" t="s">
        <v>159</v>
      </c>
      <c r="M18" s="688" t="s">
        <v>160</v>
      </c>
      <c r="N18" s="720" t="s">
        <v>161</v>
      </c>
      <c r="O18" s="729" t="s">
        <v>162</v>
      </c>
      <c r="P18" s="717"/>
      <c r="Q18" s="541" t="s">
        <v>34</v>
      </c>
      <c r="R18" s="406" t="s">
        <v>35</v>
      </c>
      <c r="S18" s="541" t="s">
        <v>5</v>
      </c>
    </row>
    <row r="19" spans="1:19">
      <c r="A19" s="674"/>
      <c r="B19" s="705"/>
      <c r="C19" s="706"/>
      <c r="D19" s="691"/>
      <c r="E19" s="692"/>
      <c r="F19" s="693"/>
      <c r="G19" s="693"/>
      <c r="H19" s="693"/>
      <c r="I19" s="693"/>
      <c r="J19" s="693"/>
      <c r="K19" s="693"/>
      <c r="L19" s="693"/>
      <c r="M19" s="693"/>
      <c r="N19" s="722"/>
      <c r="O19" s="723"/>
      <c r="P19" s="717"/>
      <c r="Q19" s="541" t="s">
        <v>36</v>
      </c>
      <c r="R19" s="549"/>
      <c r="S19" s="541" t="s">
        <v>5</v>
      </c>
    </row>
    <row r="20" spans="1:19">
      <c r="A20" s="674"/>
      <c r="B20" s="705"/>
      <c r="C20" s="706"/>
      <c r="D20" s="691"/>
      <c r="E20" s="692"/>
      <c r="F20" s="693"/>
      <c r="G20" s="693"/>
      <c r="H20" s="693"/>
      <c r="I20" s="693"/>
      <c r="J20" s="693"/>
      <c r="K20" s="693"/>
      <c r="L20" s="693"/>
      <c r="M20" s="693"/>
      <c r="N20" s="722"/>
      <c r="O20" s="723"/>
      <c r="P20" s="717"/>
      <c r="Q20" s="541" t="s">
        <v>37</v>
      </c>
      <c r="R20" s="550"/>
      <c r="S20" s="541" t="s">
        <v>5</v>
      </c>
    </row>
    <row r="21" ht="15.75" spans="1:19">
      <c r="A21" s="674"/>
      <c r="B21" s="705"/>
      <c r="C21" s="706"/>
      <c r="D21" s="691"/>
      <c r="E21" s="692"/>
      <c r="F21" s="693"/>
      <c r="G21" s="693"/>
      <c r="H21" s="693"/>
      <c r="I21" s="693"/>
      <c r="J21" s="693"/>
      <c r="K21" s="693"/>
      <c r="L21" s="693"/>
      <c r="M21" s="693"/>
      <c r="N21" s="722"/>
      <c r="O21" s="723"/>
      <c r="P21" s="717"/>
      <c r="Q21" s="543" t="s">
        <v>38</v>
      </c>
      <c r="R21" s="551"/>
      <c r="S21" s="543" t="s">
        <v>5</v>
      </c>
    </row>
    <row r="22" ht="15.75" spans="1:19">
      <c r="A22" s="708"/>
      <c r="B22" s="709"/>
      <c r="C22" s="710"/>
      <c r="D22" s="696"/>
      <c r="E22" s="697"/>
      <c r="F22" s="698"/>
      <c r="G22" s="698"/>
      <c r="H22" s="698"/>
      <c r="I22" s="698"/>
      <c r="J22" s="698"/>
      <c r="K22" s="698"/>
      <c r="L22" s="698"/>
      <c r="M22" s="698"/>
      <c r="N22" s="724"/>
      <c r="O22" s="725"/>
      <c r="P22" s="730"/>
      <c r="Q22" s="665" t="s">
        <v>190</v>
      </c>
      <c r="R22" s="666"/>
      <c r="S22" s="667"/>
    </row>
  </sheetData>
  <mergeCells count="71">
    <mergeCell ref="A1:P1"/>
    <mergeCell ref="Q1:S1"/>
    <mergeCell ref="R2:S2"/>
    <mergeCell ref="Q22:S22"/>
    <mergeCell ref="A5:A22"/>
    <mergeCell ref="D5:D8"/>
    <mergeCell ref="D9:D12"/>
    <mergeCell ref="D13:D17"/>
    <mergeCell ref="D18:D22"/>
    <mergeCell ref="E2:E3"/>
    <mergeCell ref="E5:E8"/>
    <mergeCell ref="E9:E12"/>
    <mergeCell ref="E13:E17"/>
    <mergeCell ref="E18:E22"/>
    <mergeCell ref="F2:F3"/>
    <mergeCell ref="F5:F8"/>
    <mergeCell ref="F9:F12"/>
    <mergeCell ref="F13:F17"/>
    <mergeCell ref="F18:F22"/>
    <mergeCell ref="G2:G3"/>
    <mergeCell ref="G5:G8"/>
    <mergeCell ref="G9:G12"/>
    <mergeCell ref="G13:G17"/>
    <mergeCell ref="G18:G22"/>
    <mergeCell ref="H2:H3"/>
    <mergeCell ref="H5:H8"/>
    <mergeCell ref="H9:H12"/>
    <mergeCell ref="H13:H17"/>
    <mergeCell ref="H18:H22"/>
    <mergeCell ref="I2:I3"/>
    <mergeCell ref="I5:I8"/>
    <mergeCell ref="I9:I12"/>
    <mergeCell ref="I13:I17"/>
    <mergeCell ref="I18:I22"/>
    <mergeCell ref="J2:J3"/>
    <mergeCell ref="J5:J8"/>
    <mergeCell ref="J9:J12"/>
    <mergeCell ref="J13:J17"/>
    <mergeCell ref="J18:J22"/>
    <mergeCell ref="K2:K3"/>
    <mergeCell ref="K5:K8"/>
    <mergeCell ref="K9:K12"/>
    <mergeCell ref="K13:K17"/>
    <mergeCell ref="K18:K22"/>
    <mergeCell ref="L2:L3"/>
    <mergeCell ref="L5:L8"/>
    <mergeCell ref="L9:L12"/>
    <mergeCell ref="L13:L17"/>
    <mergeCell ref="L18:L22"/>
    <mergeCell ref="M2:M3"/>
    <mergeCell ref="M5:M8"/>
    <mergeCell ref="M9:M12"/>
    <mergeCell ref="M13:M17"/>
    <mergeCell ref="M18:M22"/>
    <mergeCell ref="N2:N3"/>
    <mergeCell ref="N5:N8"/>
    <mergeCell ref="N9:N12"/>
    <mergeCell ref="N13:N17"/>
    <mergeCell ref="N18:N22"/>
    <mergeCell ref="O2:O3"/>
    <mergeCell ref="O5:O8"/>
    <mergeCell ref="O9:O12"/>
    <mergeCell ref="O13:O17"/>
    <mergeCell ref="O18:O22"/>
    <mergeCell ref="P2:P3"/>
    <mergeCell ref="P5:P22"/>
    <mergeCell ref="B18:C22"/>
    <mergeCell ref="B13:C17"/>
    <mergeCell ref="A2:D4"/>
    <mergeCell ref="B9:C12"/>
    <mergeCell ref="B5:C8"/>
  </mergeCells>
  <pageMargins left="0.511811024" right="0.511811024" top="0.787401575" bottom="0.787401575" header="0.31496062" footer="0.31496062"/>
  <pageSetup paperSize="9" orientation="portrait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8" tint="0.399975585192419"/>
  </sheetPr>
  <dimension ref="A1:S53"/>
  <sheetViews>
    <sheetView zoomScale="89" zoomScaleNormal="89" zoomScalePageLayoutView="68" topLeftCell="C1" workbookViewId="0">
      <selection activeCell="K18" sqref="K18"/>
    </sheetView>
  </sheetViews>
  <sheetFormatPr defaultColWidth="8.82857142857143" defaultRowHeight="15"/>
  <cols>
    <col min="1" max="1" width="17.8285714285714" customWidth="1"/>
    <col min="2" max="2" width="11.8285714285714" customWidth="1"/>
    <col min="3" max="3" width="18.3333333333333" customWidth="1"/>
    <col min="4" max="4" width="23.5047619047619" customWidth="1"/>
    <col min="5" max="5" width="18.8285714285714" customWidth="1"/>
    <col min="6" max="6" width="16.5047619047619" customWidth="1"/>
    <col min="7" max="7" width="13.8285714285714" customWidth="1"/>
    <col min="8" max="8" width="12" customWidth="1"/>
    <col min="9" max="9" width="9.5047619047619" customWidth="1"/>
    <col min="10" max="10" width="15" customWidth="1"/>
    <col min="11" max="11" width="10.5047619047619" customWidth="1"/>
    <col min="12" max="12" width="11" customWidth="1"/>
    <col min="13" max="14" width="8.33333333333333" customWidth="1"/>
    <col min="15" max="15" width="11.6666666666667" customWidth="1"/>
    <col min="16" max="16" width="13.5047619047619" customWidth="1"/>
    <col min="17" max="17" width="9" customWidth="1"/>
    <col min="18" max="18" width="39.1619047619048" customWidth="1"/>
  </cols>
  <sheetData>
    <row r="1" ht="15.75" spans="1:19">
      <c r="A1" s="552" t="s">
        <v>117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653"/>
      <c r="Q1" s="524" t="s">
        <v>118</v>
      </c>
      <c r="R1" s="544"/>
      <c r="S1" s="545"/>
    </row>
    <row r="2" ht="16.5" spans="1:19">
      <c r="A2" s="478" t="s">
        <v>119</v>
      </c>
      <c r="B2" s="479"/>
      <c r="C2" s="479"/>
      <c r="D2" s="480"/>
      <c r="E2" s="481" t="s">
        <v>120</v>
      </c>
      <c r="F2" s="482" t="s">
        <v>121</v>
      </c>
      <c r="G2" s="483" t="s">
        <v>122</v>
      </c>
      <c r="H2" s="481" t="s">
        <v>123</v>
      </c>
      <c r="I2" s="482" t="s">
        <v>124</v>
      </c>
      <c r="J2" s="483" t="s">
        <v>125</v>
      </c>
      <c r="K2" s="481" t="s">
        <v>126</v>
      </c>
      <c r="L2" s="482" t="s">
        <v>127</v>
      </c>
      <c r="M2" s="483" t="s">
        <v>128</v>
      </c>
      <c r="N2" s="525" t="s">
        <v>129</v>
      </c>
      <c r="O2" s="525" t="s">
        <v>130</v>
      </c>
      <c r="P2" s="654" t="s">
        <v>131</v>
      </c>
      <c r="Q2" s="527" t="s">
        <v>1</v>
      </c>
      <c r="R2" s="393" t="s">
        <v>2</v>
      </c>
      <c r="S2" s="546"/>
    </row>
    <row r="3" ht="16.5" spans="1:19">
      <c r="A3" s="484"/>
      <c r="B3" s="485"/>
      <c r="C3" s="485"/>
      <c r="D3" s="486"/>
      <c r="E3" s="487"/>
      <c r="F3" s="488"/>
      <c r="G3" s="489"/>
      <c r="H3" s="487"/>
      <c r="I3" s="488"/>
      <c r="J3" s="489"/>
      <c r="K3" s="487"/>
      <c r="L3" s="488"/>
      <c r="M3" s="489"/>
      <c r="N3" s="528"/>
      <c r="O3" s="528"/>
      <c r="P3" s="655"/>
      <c r="Q3" s="397" t="s">
        <v>3</v>
      </c>
      <c r="R3" s="398" t="s">
        <v>4</v>
      </c>
      <c r="S3" s="397" t="s">
        <v>5</v>
      </c>
    </row>
    <row r="4" ht="16.5" spans="1:19">
      <c r="A4" s="484"/>
      <c r="B4" s="485"/>
      <c r="C4" s="485"/>
      <c r="D4" s="486"/>
      <c r="E4" s="493" t="s">
        <v>132</v>
      </c>
      <c r="F4" s="494" t="s">
        <v>133</v>
      </c>
      <c r="G4" s="495" t="s">
        <v>134</v>
      </c>
      <c r="H4" s="494" t="s">
        <v>135</v>
      </c>
      <c r="I4" s="496" t="s">
        <v>136</v>
      </c>
      <c r="J4" s="494" t="s">
        <v>137</v>
      </c>
      <c r="K4" s="494" t="s">
        <v>138</v>
      </c>
      <c r="L4" s="495" t="s">
        <v>139</v>
      </c>
      <c r="M4" s="530" t="s">
        <v>140</v>
      </c>
      <c r="N4" s="494" t="s">
        <v>141</v>
      </c>
      <c r="O4" s="531" t="s">
        <v>142</v>
      </c>
      <c r="P4" s="493" t="s">
        <v>143</v>
      </c>
      <c r="Q4" s="399" t="s">
        <v>6</v>
      </c>
      <c r="R4" s="400" t="s">
        <v>7</v>
      </c>
      <c r="S4" s="399" t="s">
        <v>5</v>
      </c>
    </row>
    <row r="5" ht="25" customHeight="1" spans="1:19">
      <c r="A5" s="554" t="s">
        <v>191</v>
      </c>
      <c r="B5" s="555"/>
      <c r="C5" s="555"/>
      <c r="D5" s="556" t="s">
        <v>174</v>
      </c>
      <c r="E5" s="557" t="s">
        <v>161</v>
      </c>
      <c r="F5" s="558" t="s">
        <v>162</v>
      </c>
      <c r="G5" s="559" t="s">
        <v>163</v>
      </c>
      <c r="H5" s="560" t="s">
        <v>164</v>
      </c>
      <c r="I5" s="560" t="s">
        <v>157</v>
      </c>
      <c r="J5" s="560" t="s">
        <v>158</v>
      </c>
      <c r="K5" s="560" t="s">
        <v>159</v>
      </c>
      <c r="L5" s="560" t="s">
        <v>160</v>
      </c>
      <c r="M5" s="560" t="s">
        <v>161</v>
      </c>
      <c r="N5" s="656" t="s">
        <v>162</v>
      </c>
      <c r="O5" s="559" t="s">
        <v>163</v>
      </c>
      <c r="P5" s="657"/>
      <c r="Q5" s="399" t="s">
        <v>8</v>
      </c>
      <c r="R5" s="401" t="s">
        <v>9</v>
      </c>
      <c r="S5" s="399" t="s">
        <v>5</v>
      </c>
    </row>
    <row r="6" ht="15.75" spans="1:19">
      <c r="A6" s="561"/>
      <c r="B6" s="562"/>
      <c r="C6" s="562"/>
      <c r="D6" s="563" t="s">
        <v>176</v>
      </c>
      <c r="E6" s="564"/>
      <c r="F6" s="565"/>
      <c r="G6" s="566"/>
      <c r="H6" s="567"/>
      <c r="I6" s="567"/>
      <c r="J6" s="567"/>
      <c r="K6" s="567"/>
      <c r="L6" s="567"/>
      <c r="M6" s="567"/>
      <c r="N6" s="658"/>
      <c r="O6" s="566"/>
      <c r="P6" s="659"/>
      <c r="Q6" s="399" t="s">
        <v>10</v>
      </c>
      <c r="R6" s="400" t="s">
        <v>11</v>
      </c>
      <c r="S6" s="399" t="s">
        <v>5</v>
      </c>
    </row>
    <row r="7" ht="15.75" spans="1:19">
      <c r="A7" s="561"/>
      <c r="B7" s="562"/>
      <c r="C7" s="562"/>
      <c r="D7" s="563" t="s">
        <v>178</v>
      </c>
      <c r="E7" s="564"/>
      <c r="F7" s="565"/>
      <c r="G7" s="566"/>
      <c r="H7" s="567"/>
      <c r="I7" s="567"/>
      <c r="J7" s="567"/>
      <c r="K7" s="567"/>
      <c r="L7" s="567"/>
      <c r="M7" s="567"/>
      <c r="N7" s="658"/>
      <c r="O7" s="566"/>
      <c r="P7" s="659"/>
      <c r="Q7" s="399" t="s">
        <v>12</v>
      </c>
      <c r="R7" s="406" t="s">
        <v>13</v>
      </c>
      <c r="S7" s="399" t="s">
        <v>155</v>
      </c>
    </row>
    <row r="8" ht="16.5" spans="1:19">
      <c r="A8" s="561"/>
      <c r="B8" s="562"/>
      <c r="C8" s="562"/>
      <c r="D8" s="568" t="s">
        <v>180</v>
      </c>
      <c r="E8" s="564"/>
      <c r="F8" s="565"/>
      <c r="G8" s="566"/>
      <c r="H8" s="567"/>
      <c r="I8" s="567"/>
      <c r="J8" s="567"/>
      <c r="K8" s="567"/>
      <c r="L8" s="567"/>
      <c r="M8" s="567"/>
      <c r="N8" s="658"/>
      <c r="O8" s="566"/>
      <c r="P8" s="659"/>
      <c r="Q8" s="407" t="s">
        <v>14</v>
      </c>
      <c r="R8" s="408" t="s">
        <v>15</v>
      </c>
      <c r="S8" s="407" t="s">
        <v>155</v>
      </c>
    </row>
    <row r="9" ht="16.5" spans="1:19">
      <c r="A9" s="569"/>
      <c r="B9" s="570"/>
      <c r="C9" s="570"/>
      <c r="D9" s="571" t="s">
        <v>181</v>
      </c>
      <c r="E9" s="572"/>
      <c r="F9" s="573"/>
      <c r="G9" s="574"/>
      <c r="H9" s="575"/>
      <c r="I9" s="575"/>
      <c r="J9" s="575"/>
      <c r="K9" s="575"/>
      <c r="L9" s="575"/>
      <c r="M9" s="575"/>
      <c r="N9" s="660"/>
      <c r="O9" s="574"/>
      <c r="P9" s="659"/>
      <c r="Q9" s="409" t="s">
        <v>16</v>
      </c>
      <c r="R9" s="304" t="s">
        <v>17</v>
      </c>
      <c r="S9" s="409" t="s">
        <v>5</v>
      </c>
    </row>
    <row r="10" ht="16" customHeight="1" spans="1:19">
      <c r="A10" s="576" t="s">
        <v>182</v>
      </c>
      <c r="B10" s="577"/>
      <c r="C10" s="577"/>
      <c r="D10" s="578" t="s">
        <v>183</v>
      </c>
      <c r="E10" s="579" t="s">
        <v>162</v>
      </c>
      <c r="F10" s="580" t="s">
        <v>163</v>
      </c>
      <c r="G10" s="581" t="s">
        <v>164</v>
      </c>
      <c r="H10" s="582" t="s">
        <v>157</v>
      </c>
      <c r="I10" s="582" t="s">
        <v>158</v>
      </c>
      <c r="J10" s="582" t="s">
        <v>159</v>
      </c>
      <c r="K10" s="582" t="s">
        <v>160</v>
      </c>
      <c r="L10" s="582" t="s">
        <v>161</v>
      </c>
      <c r="M10" s="582" t="s">
        <v>162</v>
      </c>
      <c r="N10" s="661" t="s">
        <v>163</v>
      </c>
      <c r="O10" s="581" t="s">
        <v>164</v>
      </c>
      <c r="P10" s="659"/>
      <c r="Q10" s="410" t="s">
        <v>18</v>
      </c>
      <c r="R10" s="411" t="s">
        <v>19</v>
      </c>
      <c r="S10" s="410" t="s">
        <v>5</v>
      </c>
    </row>
    <row r="11" ht="15.75" spans="1:19">
      <c r="A11" s="576"/>
      <c r="B11" s="577"/>
      <c r="C11" s="577"/>
      <c r="D11" s="583" t="s">
        <v>184</v>
      </c>
      <c r="E11" s="584"/>
      <c r="F11" s="585"/>
      <c r="G11" s="586"/>
      <c r="H11" s="587"/>
      <c r="I11" s="587"/>
      <c r="J11" s="587"/>
      <c r="K11" s="587"/>
      <c r="L11" s="587"/>
      <c r="M11" s="587"/>
      <c r="N11" s="662"/>
      <c r="O11" s="586"/>
      <c r="P11" s="659"/>
      <c r="Q11" s="410" t="s">
        <v>20</v>
      </c>
      <c r="R11" s="412" t="s">
        <v>21</v>
      </c>
      <c r="S11" s="410" t="s">
        <v>5</v>
      </c>
    </row>
    <row r="12" ht="15.75" spans="1:19">
      <c r="A12" s="576"/>
      <c r="B12" s="577"/>
      <c r="C12" s="577"/>
      <c r="D12" s="563" t="s">
        <v>185</v>
      </c>
      <c r="E12" s="584"/>
      <c r="F12" s="585"/>
      <c r="G12" s="586"/>
      <c r="H12" s="587"/>
      <c r="I12" s="587"/>
      <c r="J12" s="587"/>
      <c r="K12" s="587"/>
      <c r="L12" s="587"/>
      <c r="M12" s="587"/>
      <c r="N12" s="662"/>
      <c r="O12" s="586"/>
      <c r="P12" s="659"/>
      <c r="Q12" s="410" t="s">
        <v>22</v>
      </c>
      <c r="R12" s="411" t="s">
        <v>23</v>
      </c>
      <c r="S12" s="410" t="s">
        <v>5</v>
      </c>
    </row>
    <row r="13" ht="25.5" spans="1:19">
      <c r="A13" s="576"/>
      <c r="B13" s="577"/>
      <c r="C13" s="577"/>
      <c r="D13" s="588" t="s">
        <v>186</v>
      </c>
      <c r="E13" s="584"/>
      <c r="F13" s="585"/>
      <c r="G13" s="586"/>
      <c r="H13" s="587"/>
      <c r="I13" s="587"/>
      <c r="J13" s="587"/>
      <c r="K13" s="587"/>
      <c r="L13" s="587"/>
      <c r="M13" s="587"/>
      <c r="N13" s="662"/>
      <c r="O13" s="586"/>
      <c r="P13" s="659"/>
      <c r="Q13" s="410" t="s">
        <v>24</v>
      </c>
      <c r="R13" s="411" t="s">
        <v>25</v>
      </c>
      <c r="S13" s="410" t="s">
        <v>5</v>
      </c>
    </row>
    <row r="14" ht="26.25" spans="1:19">
      <c r="A14" s="589"/>
      <c r="B14" s="590"/>
      <c r="C14" s="590"/>
      <c r="D14" s="591" t="s">
        <v>187</v>
      </c>
      <c r="E14" s="592"/>
      <c r="F14" s="593"/>
      <c r="G14" s="594"/>
      <c r="H14" s="595"/>
      <c r="I14" s="595"/>
      <c r="J14" s="595"/>
      <c r="K14" s="595"/>
      <c r="L14" s="595"/>
      <c r="M14" s="595"/>
      <c r="N14" s="663"/>
      <c r="O14" s="594"/>
      <c r="P14" s="664"/>
      <c r="Q14" s="415" t="s">
        <v>26</v>
      </c>
      <c r="R14" s="416" t="s">
        <v>27</v>
      </c>
      <c r="S14" s="415" t="s">
        <v>5</v>
      </c>
    </row>
    <row r="15" ht="16.5" spans="1:19">
      <c r="A15" s="256"/>
      <c r="B15" s="386"/>
      <c r="C15" s="596" t="s">
        <v>192</v>
      </c>
      <c r="D15" s="597" t="s">
        <v>193</v>
      </c>
      <c r="E15" s="597" t="s">
        <v>194</v>
      </c>
      <c r="F15" s="597" t="s">
        <v>195</v>
      </c>
      <c r="G15" s="597" t="s">
        <v>196</v>
      </c>
      <c r="H15" s="597" t="s">
        <v>197</v>
      </c>
      <c r="I15" s="597" t="s">
        <v>198</v>
      </c>
      <c r="K15" s="652"/>
      <c r="L15" s="652"/>
      <c r="M15" s="652"/>
      <c r="N15" s="652"/>
      <c r="O15" s="652"/>
      <c r="P15" s="652"/>
      <c r="Q15" s="419" t="s">
        <v>28</v>
      </c>
      <c r="R15" s="401" t="s">
        <v>29</v>
      </c>
      <c r="S15" s="419" t="s">
        <v>5</v>
      </c>
    </row>
    <row r="16" ht="17" customHeight="1" spans="1:19">
      <c r="A16" s="598" t="s">
        <v>199</v>
      </c>
      <c r="B16" s="599">
        <v>0.291666666666667</v>
      </c>
      <c r="C16" s="600" t="s">
        <v>200</v>
      </c>
      <c r="D16" s="600" t="s">
        <v>200</v>
      </c>
      <c r="E16" s="601" t="s">
        <v>201</v>
      </c>
      <c r="F16" s="600" t="s">
        <v>202</v>
      </c>
      <c r="G16" s="600" t="s">
        <v>202</v>
      </c>
      <c r="H16" s="600" t="s">
        <v>202</v>
      </c>
      <c r="I16" s="628" t="s">
        <v>203</v>
      </c>
      <c r="K16" s="652"/>
      <c r="L16" s="652"/>
      <c r="M16" s="652"/>
      <c r="N16" s="652"/>
      <c r="O16" s="652"/>
      <c r="P16" s="652"/>
      <c r="Q16" s="399" t="s">
        <v>30</v>
      </c>
      <c r="R16" s="406" t="s">
        <v>31</v>
      </c>
      <c r="S16" s="399" t="s">
        <v>5</v>
      </c>
    </row>
    <row r="17" ht="16.5" spans="1:19">
      <c r="A17" s="602"/>
      <c r="B17" s="603"/>
      <c r="C17" s="604"/>
      <c r="D17" s="604"/>
      <c r="E17" s="605"/>
      <c r="F17" s="604"/>
      <c r="G17" s="604"/>
      <c r="H17" s="606"/>
      <c r="I17" s="632"/>
      <c r="K17" s="652"/>
      <c r="L17" s="652"/>
      <c r="M17" s="652"/>
      <c r="N17" s="652"/>
      <c r="O17" s="652"/>
      <c r="P17" s="652"/>
      <c r="Q17" s="399" t="s">
        <v>32</v>
      </c>
      <c r="R17" s="548" t="s">
        <v>33</v>
      </c>
      <c r="S17" s="399" t="s">
        <v>5</v>
      </c>
    </row>
    <row r="18" ht="16" customHeight="1" spans="1:19">
      <c r="A18" s="602"/>
      <c r="B18" s="607">
        <v>0.333333333333333</v>
      </c>
      <c r="C18" s="608" t="s">
        <v>204</v>
      </c>
      <c r="D18" s="609" t="s">
        <v>205</v>
      </c>
      <c r="E18" s="605"/>
      <c r="F18" s="610" t="s">
        <v>206</v>
      </c>
      <c r="G18" s="598" t="s">
        <v>207</v>
      </c>
      <c r="H18" s="606"/>
      <c r="I18" s="632"/>
      <c r="K18" s="652"/>
      <c r="L18" s="652"/>
      <c r="M18" s="652"/>
      <c r="N18" s="652"/>
      <c r="O18" s="652"/>
      <c r="P18" s="652"/>
      <c r="Q18" s="541" t="s">
        <v>34</v>
      </c>
      <c r="R18" s="406" t="s">
        <v>35</v>
      </c>
      <c r="S18" s="541" t="s">
        <v>5</v>
      </c>
    </row>
    <row r="19" spans="1:19">
      <c r="A19" s="602"/>
      <c r="B19" s="603"/>
      <c r="C19" s="611"/>
      <c r="D19" s="612"/>
      <c r="E19" s="605"/>
      <c r="F19" s="613"/>
      <c r="G19" s="602"/>
      <c r="H19" s="606"/>
      <c r="I19" s="632"/>
      <c r="K19" s="652"/>
      <c r="L19" s="652"/>
      <c r="M19" s="652"/>
      <c r="N19" s="652"/>
      <c r="O19" s="652"/>
      <c r="P19" s="652"/>
      <c r="Q19" s="541" t="s">
        <v>36</v>
      </c>
      <c r="R19" s="549"/>
      <c r="S19" s="541" t="s">
        <v>5</v>
      </c>
    </row>
    <row r="20" ht="16" customHeight="1" spans="1:19">
      <c r="A20" s="602"/>
      <c r="B20" s="614">
        <v>0.375</v>
      </c>
      <c r="C20" s="611"/>
      <c r="D20" s="612"/>
      <c r="E20" s="605"/>
      <c r="F20" s="613"/>
      <c r="G20" s="602"/>
      <c r="H20" s="606"/>
      <c r="I20" s="632"/>
      <c r="K20" s="652"/>
      <c r="L20" s="652"/>
      <c r="M20" s="652"/>
      <c r="N20" s="652"/>
      <c r="O20" s="652"/>
      <c r="P20" s="652"/>
      <c r="Q20" s="541" t="s">
        <v>37</v>
      </c>
      <c r="R20" s="550"/>
      <c r="S20" s="541" t="s">
        <v>5</v>
      </c>
    </row>
    <row r="21" ht="15.75" spans="1:19">
      <c r="A21" s="602"/>
      <c r="B21" s="607">
        <v>0.416666666666667</v>
      </c>
      <c r="C21" s="611"/>
      <c r="D21" s="612"/>
      <c r="E21" s="605"/>
      <c r="F21" s="613"/>
      <c r="G21" s="602"/>
      <c r="H21" s="606"/>
      <c r="I21" s="632"/>
      <c r="K21" s="652"/>
      <c r="L21" s="652"/>
      <c r="M21" s="652"/>
      <c r="N21" s="652"/>
      <c r="O21" s="652"/>
      <c r="P21" s="652"/>
      <c r="Q21" s="543" t="s">
        <v>38</v>
      </c>
      <c r="R21" s="551"/>
      <c r="S21" s="543" t="s">
        <v>5</v>
      </c>
    </row>
    <row r="22" ht="15.75" spans="1:19">
      <c r="A22" s="602"/>
      <c r="B22" s="615"/>
      <c r="C22" s="611"/>
      <c r="D22" s="612"/>
      <c r="E22" s="605"/>
      <c r="F22" s="613"/>
      <c r="G22" s="602"/>
      <c r="H22" s="606"/>
      <c r="I22" s="632"/>
      <c r="K22" s="652"/>
      <c r="L22" s="652"/>
      <c r="M22" s="652"/>
      <c r="N22" s="652"/>
      <c r="O22" s="652"/>
      <c r="P22" s="652"/>
      <c r="Q22" s="665" t="s">
        <v>208</v>
      </c>
      <c r="R22" s="666"/>
      <c r="S22" s="667"/>
    </row>
    <row r="23" spans="1:16">
      <c r="A23" s="602"/>
      <c r="B23" s="603"/>
      <c r="C23" s="611"/>
      <c r="D23" s="612"/>
      <c r="E23" s="605"/>
      <c r="F23" s="613"/>
      <c r="G23" s="602"/>
      <c r="H23" s="606"/>
      <c r="I23" s="632"/>
      <c r="K23" s="652"/>
      <c r="L23" s="652"/>
      <c r="M23" s="652"/>
      <c r="N23" s="652"/>
      <c r="O23" s="652"/>
      <c r="P23" s="652"/>
    </row>
    <row r="24" spans="1:16">
      <c r="A24" s="602"/>
      <c r="B24" s="607">
        <v>0.458333333333333</v>
      </c>
      <c r="C24" s="611"/>
      <c r="D24" s="612"/>
      <c r="E24" s="605"/>
      <c r="F24" s="613"/>
      <c r="G24" s="602"/>
      <c r="H24" s="606"/>
      <c r="I24" s="632"/>
      <c r="K24" s="652"/>
      <c r="L24" s="652"/>
      <c r="M24" s="652"/>
      <c r="N24" s="652"/>
      <c r="O24" s="652"/>
      <c r="P24" s="652"/>
    </row>
    <row r="25" ht="15.75" spans="1:16">
      <c r="A25" s="616"/>
      <c r="B25" s="617">
        <v>0.5</v>
      </c>
      <c r="C25" s="618"/>
      <c r="D25" s="619"/>
      <c r="E25" s="620"/>
      <c r="F25" s="621"/>
      <c r="G25" s="616"/>
      <c r="H25" s="604"/>
      <c r="I25" s="637"/>
      <c r="K25" s="652"/>
      <c r="L25" s="652"/>
      <c r="M25" s="652"/>
      <c r="N25" s="652"/>
      <c r="O25" s="652"/>
      <c r="P25" s="652"/>
    </row>
    <row r="26" ht="15.75" spans="1:16">
      <c r="A26" s="622" t="s">
        <v>209</v>
      </c>
      <c r="B26" s="623"/>
      <c r="C26" s="623"/>
      <c r="D26" s="623"/>
      <c r="E26" s="623"/>
      <c r="F26" s="623"/>
      <c r="G26" s="623"/>
      <c r="H26" s="623"/>
      <c r="I26" s="623"/>
      <c r="K26" s="652"/>
      <c r="L26" s="652"/>
      <c r="M26" s="652"/>
      <c r="N26" s="652"/>
      <c r="O26" s="652"/>
      <c r="P26" s="652"/>
    </row>
    <row r="27" ht="26" customHeight="1" spans="1:16">
      <c r="A27" s="598" t="s">
        <v>199</v>
      </c>
      <c r="B27" s="624">
        <v>0.5625</v>
      </c>
      <c r="C27" s="625" t="s">
        <v>210</v>
      </c>
      <c r="D27" s="608" t="s">
        <v>204</v>
      </c>
      <c r="E27" s="626" t="s">
        <v>211</v>
      </c>
      <c r="F27" s="600" t="s">
        <v>212</v>
      </c>
      <c r="G27" s="627" t="s">
        <v>213</v>
      </c>
      <c r="H27" s="628" t="s">
        <v>203</v>
      </c>
      <c r="I27" s="628" t="s">
        <v>203</v>
      </c>
      <c r="K27" s="652"/>
      <c r="L27" s="652"/>
      <c r="M27" s="652"/>
      <c r="N27" s="652"/>
      <c r="O27" s="652"/>
      <c r="P27" s="652"/>
    </row>
    <row r="28" spans="1:16">
      <c r="A28" s="602"/>
      <c r="B28" s="614">
        <v>0.604166666666667</v>
      </c>
      <c r="C28" s="629"/>
      <c r="D28" s="611"/>
      <c r="E28" s="630"/>
      <c r="F28" s="606"/>
      <c r="G28" s="631"/>
      <c r="H28" s="632"/>
      <c r="I28" s="632"/>
      <c r="K28" s="652"/>
      <c r="L28" s="652"/>
      <c r="M28" s="652"/>
      <c r="N28" s="652"/>
      <c r="O28" s="652"/>
      <c r="P28" s="652"/>
    </row>
    <row r="29" customHeight="1" spans="1:16">
      <c r="A29" s="602"/>
      <c r="B29" s="614">
        <v>0.645833333333333</v>
      </c>
      <c r="C29" s="629"/>
      <c r="D29" s="611"/>
      <c r="E29" s="630"/>
      <c r="F29" s="606"/>
      <c r="G29" s="631"/>
      <c r="H29" s="632"/>
      <c r="I29" s="632"/>
      <c r="K29" s="652"/>
      <c r="L29" s="652"/>
      <c r="M29" s="652"/>
      <c r="N29" s="652"/>
      <c r="O29" s="652"/>
      <c r="P29" s="652"/>
    </row>
    <row r="30" spans="1:16">
      <c r="A30" s="602"/>
      <c r="B30" s="607">
        <v>0.6875</v>
      </c>
      <c r="C30" s="629"/>
      <c r="D30" s="611"/>
      <c r="E30" s="630"/>
      <c r="F30" s="606"/>
      <c r="G30" s="631"/>
      <c r="H30" s="632"/>
      <c r="I30" s="632"/>
      <c r="K30" s="652"/>
      <c r="L30" s="652"/>
      <c r="M30" s="652"/>
      <c r="N30" s="652"/>
      <c r="O30" s="652"/>
      <c r="P30" s="652"/>
    </row>
    <row r="31" spans="1:16">
      <c r="A31" s="602"/>
      <c r="B31" s="603"/>
      <c r="C31" s="629"/>
      <c r="D31" s="611"/>
      <c r="E31" s="630"/>
      <c r="F31" s="606"/>
      <c r="G31" s="631"/>
      <c r="H31" s="632"/>
      <c r="I31" s="632"/>
      <c r="K31" s="652"/>
      <c r="L31" s="652"/>
      <c r="M31" s="652"/>
      <c r="N31" s="652"/>
      <c r="O31" s="652"/>
      <c r="P31" s="652"/>
    </row>
    <row r="32" spans="1:16">
      <c r="A32" s="602"/>
      <c r="B32" s="607">
        <v>0.708333333333333</v>
      </c>
      <c r="C32" s="629"/>
      <c r="D32" s="611"/>
      <c r="E32" s="630"/>
      <c r="F32" s="606"/>
      <c r="G32" s="631"/>
      <c r="H32" s="632"/>
      <c r="I32" s="632"/>
      <c r="K32" s="652"/>
      <c r="L32" s="652"/>
      <c r="M32" s="652"/>
      <c r="N32" s="652"/>
      <c r="O32" s="652"/>
      <c r="P32" s="652"/>
    </row>
    <row r="33" ht="15.75" spans="1:16">
      <c r="A33" s="616"/>
      <c r="B33" s="633"/>
      <c r="C33" s="634"/>
      <c r="D33" s="618"/>
      <c r="E33" s="635"/>
      <c r="F33" s="604"/>
      <c r="G33" s="636"/>
      <c r="H33" s="637"/>
      <c r="I33" s="637"/>
      <c r="K33" s="652"/>
      <c r="L33" s="652"/>
      <c r="M33" s="652"/>
      <c r="N33" s="652"/>
      <c r="O33" s="652"/>
      <c r="P33" s="652"/>
    </row>
    <row r="34" ht="15.75" spans="1:16">
      <c r="A34" s="256"/>
      <c r="B34" s="386"/>
      <c r="C34" s="638" t="s">
        <v>192</v>
      </c>
      <c r="D34" s="639" t="s">
        <v>193</v>
      </c>
      <c r="E34" s="639" t="s">
        <v>194</v>
      </c>
      <c r="F34" s="639" t="s">
        <v>195</v>
      </c>
      <c r="G34" s="639" t="s">
        <v>196</v>
      </c>
      <c r="H34" s="639" t="s">
        <v>197</v>
      </c>
      <c r="I34" s="639" t="s">
        <v>198</v>
      </c>
      <c r="K34" s="652"/>
      <c r="L34" s="652"/>
      <c r="M34" s="652"/>
      <c r="N34" s="652"/>
      <c r="O34" s="652"/>
      <c r="P34" s="652"/>
    </row>
    <row r="35" ht="26" customHeight="1" spans="1:16">
      <c r="A35" s="640" t="s">
        <v>214</v>
      </c>
      <c r="B35" s="599">
        <v>0.291666666666667</v>
      </c>
      <c r="C35" s="600" t="s">
        <v>200</v>
      </c>
      <c r="D35" s="600" t="s">
        <v>200</v>
      </c>
      <c r="E35" s="600" t="s">
        <v>200</v>
      </c>
      <c r="F35" s="600" t="s">
        <v>202</v>
      </c>
      <c r="G35" s="600" t="s">
        <v>202</v>
      </c>
      <c r="H35" s="600" t="s">
        <v>202</v>
      </c>
      <c r="I35" s="628" t="s">
        <v>203</v>
      </c>
      <c r="K35" s="652"/>
      <c r="L35" s="652"/>
      <c r="M35" s="652"/>
      <c r="N35" s="652"/>
      <c r="O35" s="652"/>
      <c r="P35" s="652"/>
    </row>
    <row r="36" ht="15.75" spans="1:16">
      <c r="A36" s="641"/>
      <c r="B36" s="603"/>
      <c r="C36" s="604"/>
      <c r="D36" s="604"/>
      <c r="E36" s="604"/>
      <c r="F36" s="604"/>
      <c r="G36" s="604"/>
      <c r="H36" s="606"/>
      <c r="I36" s="632"/>
      <c r="K36" s="652"/>
      <c r="L36" s="652"/>
      <c r="M36" s="652"/>
      <c r="N36" s="652"/>
      <c r="O36" s="652"/>
      <c r="P36" s="652"/>
    </row>
    <row r="37" customHeight="1" spans="1:16">
      <c r="A37" s="641"/>
      <c r="B37" s="607">
        <v>0.333333333333333</v>
      </c>
      <c r="C37" s="642" t="s">
        <v>215</v>
      </c>
      <c r="D37" s="609" t="s">
        <v>205</v>
      </c>
      <c r="E37" s="642" t="s">
        <v>215</v>
      </c>
      <c r="F37" s="610" t="s">
        <v>206</v>
      </c>
      <c r="G37" s="643" t="s">
        <v>216</v>
      </c>
      <c r="H37" s="606"/>
      <c r="I37" s="632"/>
      <c r="K37" s="652"/>
      <c r="L37" s="652"/>
      <c r="M37" s="652"/>
      <c r="N37" s="652"/>
      <c r="O37" s="652"/>
      <c r="P37" s="652"/>
    </row>
    <row r="38" spans="1:16">
      <c r="A38" s="641"/>
      <c r="B38" s="603"/>
      <c r="C38" s="644"/>
      <c r="D38" s="612"/>
      <c r="E38" s="644"/>
      <c r="F38" s="613"/>
      <c r="G38" s="645"/>
      <c r="H38" s="606"/>
      <c r="I38" s="632"/>
      <c r="K38" s="652"/>
      <c r="L38" s="652"/>
      <c r="M38" s="652"/>
      <c r="N38" s="652"/>
      <c r="O38" s="652"/>
      <c r="P38" s="652"/>
    </row>
    <row r="39" customHeight="1" spans="1:16">
      <c r="A39" s="641"/>
      <c r="B39" s="614">
        <v>0.375</v>
      </c>
      <c r="C39" s="644"/>
      <c r="D39" s="612"/>
      <c r="E39" s="644"/>
      <c r="F39" s="613"/>
      <c r="G39" s="645"/>
      <c r="H39" s="606"/>
      <c r="I39" s="632"/>
      <c r="K39" s="652"/>
      <c r="L39" s="652"/>
      <c r="M39" s="652"/>
      <c r="N39" s="652"/>
      <c r="O39" s="652"/>
      <c r="P39" s="652"/>
    </row>
    <row r="40" spans="1:16">
      <c r="A40" s="641"/>
      <c r="B40" s="607">
        <v>0.416666666666667</v>
      </c>
      <c r="C40" s="644"/>
      <c r="D40" s="612"/>
      <c r="E40" s="644"/>
      <c r="F40" s="613"/>
      <c r="G40" s="645"/>
      <c r="H40" s="606"/>
      <c r="I40" s="632"/>
      <c r="K40" s="652"/>
      <c r="L40" s="652"/>
      <c r="M40" s="652"/>
      <c r="N40" s="652"/>
      <c r="O40" s="652"/>
      <c r="P40" s="652"/>
    </row>
    <row r="41" spans="1:16">
      <c r="A41" s="641"/>
      <c r="B41" s="615"/>
      <c r="C41" s="644"/>
      <c r="D41" s="612"/>
      <c r="E41" s="644"/>
      <c r="F41" s="613"/>
      <c r="G41" s="645"/>
      <c r="H41" s="606"/>
      <c r="I41" s="632"/>
      <c r="K41" s="652"/>
      <c r="L41" s="652"/>
      <c r="M41" s="652"/>
      <c r="N41" s="652"/>
      <c r="O41" s="652"/>
      <c r="P41" s="652"/>
    </row>
    <row r="42" spans="1:16">
      <c r="A42" s="641"/>
      <c r="B42" s="603"/>
      <c r="C42" s="644"/>
      <c r="D42" s="612"/>
      <c r="E42" s="644"/>
      <c r="F42" s="613"/>
      <c r="G42" s="645"/>
      <c r="H42" s="606"/>
      <c r="I42" s="632"/>
      <c r="K42" s="652"/>
      <c r="L42" s="652"/>
      <c r="M42" s="652"/>
      <c r="N42" s="652"/>
      <c r="O42" s="652"/>
      <c r="P42" s="652"/>
    </row>
    <row r="43" spans="1:16">
      <c r="A43" s="641"/>
      <c r="B43" s="607">
        <v>0.458333333333333</v>
      </c>
      <c r="C43" s="644"/>
      <c r="D43" s="612"/>
      <c r="E43" s="644"/>
      <c r="F43" s="613"/>
      <c r="G43" s="645"/>
      <c r="H43" s="606"/>
      <c r="I43" s="632"/>
      <c r="K43" s="652"/>
      <c r="L43" s="652"/>
      <c r="M43" s="652"/>
      <c r="N43" s="652"/>
      <c r="O43" s="652"/>
      <c r="P43" s="652"/>
    </row>
    <row r="44" ht="15.75" spans="1:16">
      <c r="A44" s="646"/>
      <c r="B44" s="617">
        <v>0.5</v>
      </c>
      <c r="C44" s="647"/>
      <c r="D44" s="619"/>
      <c r="E44" s="647"/>
      <c r="F44" s="621"/>
      <c r="G44" s="648"/>
      <c r="H44" s="604"/>
      <c r="I44" s="637"/>
      <c r="K44" s="652"/>
      <c r="L44" s="652"/>
      <c r="M44" s="652"/>
      <c r="N44" s="652"/>
      <c r="O44" s="652"/>
      <c r="P44" s="652"/>
    </row>
    <row r="45" ht="15.75" spans="1:19">
      <c r="A45" s="622" t="s">
        <v>209</v>
      </c>
      <c r="B45" s="623"/>
      <c r="C45" s="623"/>
      <c r="D45" s="623"/>
      <c r="E45" s="623"/>
      <c r="F45" s="623"/>
      <c r="G45" s="623"/>
      <c r="H45" s="623"/>
      <c r="I45" s="623"/>
      <c r="K45" s="652"/>
      <c r="L45" s="652"/>
      <c r="M45" s="652"/>
      <c r="N45" s="652"/>
      <c r="O45" s="652"/>
      <c r="P45" s="652"/>
      <c r="Q45" s="652"/>
      <c r="R45" s="652"/>
      <c r="S45" s="652"/>
    </row>
    <row r="46" ht="78" customHeight="1" spans="1:19">
      <c r="A46" s="640" t="s">
        <v>214</v>
      </c>
      <c r="B46" s="624">
        <v>0.5625</v>
      </c>
      <c r="C46" s="598" t="s">
        <v>217</v>
      </c>
      <c r="D46" s="598" t="s">
        <v>217</v>
      </c>
      <c r="E46" s="649" t="s">
        <v>218</v>
      </c>
      <c r="F46" s="643" t="s">
        <v>212</v>
      </c>
      <c r="G46" s="627" t="s">
        <v>219</v>
      </c>
      <c r="H46" s="628" t="s">
        <v>203</v>
      </c>
      <c r="I46" s="628" t="s">
        <v>203</v>
      </c>
      <c r="K46" s="652"/>
      <c r="L46" s="652"/>
      <c r="M46" s="652"/>
      <c r="N46" s="652"/>
      <c r="O46" s="652"/>
      <c r="P46" s="652"/>
      <c r="Q46" s="652"/>
      <c r="R46" s="652"/>
      <c r="S46" s="652"/>
    </row>
    <row r="47" spans="1:19">
      <c r="A47" s="641"/>
      <c r="B47" s="614">
        <v>0.604166666666667</v>
      </c>
      <c r="C47" s="602"/>
      <c r="D47" s="602"/>
      <c r="E47" s="650"/>
      <c r="F47" s="645"/>
      <c r="G47" s="631"/>
      <c r="H47" s="632"/>
      <c r="I47" s="632"/>
      <c r="K47" s="652"/>
      <c r="L47" s="652"/>
      <c r="M47" s="652"/>
      <c r="N47" s="652"/>
      <c r="O47" s="652"/>
      <c r="P47" s="652"/>
      <c r="Q47" s="652"/>
      <c r="R47" s="652"/>
      <c r="S47" s="652"/>
    </row>
    <row r="48" customHeight="1" spans="1:19">
      <c r="A48" s="641"/>
      <c r="B48" s="614">
        <v>0.645833333333333</v>
      </c>
      <c r="C48" s="602"/>
      <c r="D48" s="602"/>
      <c r="E48" s="650"/>
      <c r="F48" s="645"/>
      <c r="G48" s="631"/>
      <c r="H48" s="632"/>
      <c r="I48" s="632"/>
      <c r="K48" s="652"/>
      <c r="L48" s="652"/>
      <c r="M48" s="652"/>
      <c r="N48" s="652"/>
      <c r="O48" s="652"/>
      <c r="P48" s="652"/>
      <c r="Q48" s="652"/>
      <c r="R48" s="652"/>
      <c r="S48" s="652"/>
    </row>
    <row r="49" spans="1:19">
      <c r="A49" s="641"/>
      <c r="B49" s="607">
        <v>0.6875</v>
      </c>
      <c r="C49" s="602"/>
      <c r="D49" s="602"/>
      <c r="E49" s="650"/>
      <c r="F49" s="645"/>
      <c r="G49" s="631"/>
      <c r="H49" s="632"/>
      <c r="I49" s="632"/>
      <c r="K49" s="652"/>
      <c r="L49" s="652"/>
      <c r="M49" s="652"/>
      <c r="N49" s="652"/>
      <c r="O49" s="652"/>
      <c r="P49" s="652"/>
      <c r="Q49" s="652"/>
      <c r="R49" s="652"/>
      <c r="S49" s="652"/>
    </row>
    <row r="50" spans="1:19">
      <c r="A50" s="641"/>
      <c r="B50" s="603"/>
      <c r="C50" s="602"/>
      <c r="D50" s="602"/>
      <c r="E50" s="650"/>
      <c r="F50" s="645"/>
      <c r="G50" s="631"/>
      <c r="H50" s="632"/>
      <c r="I50" s="632"/>
      <c r="K50" s="652"/>
      <c r="L50" s="652"/>
      <c r="M50" s="652"/>
      <c r="N50" s="652"/>
      <c r="O50" s="652"/>
      <c r="P50" s="652"/>
      <c r="Q50" s="652"/>
      <c r="R50" s="652"/>
      <c r="S50" s="652"/>
    </row>
    <row r="51" spans="1:19">
      <c r="A51" s="641"/>
      <c r="B51" s="607">
        <v>0.708333333333333</v>
      </c>
      <c r="C51" s="602"/>
      <c r="D51" s="602"/>
      <c r="E51" s="650"/>
      <c r="F51" s="645"/>
      <c r="G51" s="631"/>
      <c r="H51" s="632"/>
      <c r="I51" s="632"/>
      <c r="K51" s="652"/>
      <c r="L51" s="652"/>
      <c r="M51" s="652"/>
      <c r="N51" s="652"/>
      <c r="O51" s="652"/>
      <c r="P51" s="652"/>
      <c r="Q51" s="652"/>
      <c r="R51" s="652"/>
      <c r="S51" s="652"/>
    </row>
    <row r="52" ht="15.75" spans="1:19">
      <c r="A52" s="646"/>
      <c r="B52" s="633"/>
      <c r="C52" s="616"/>
      <c r="D52" s="616"/>
      <c r="E52" s="651"/>
      <c r="F52" s="648"/>
      <c r="G52" s="636"/>
      <c r="H52" s="637"/>
      <c r="I52" s="637"/>
      <c r="K52" s="652"/>
      <c r="L52" s="652"/>
      <c r="M52" s="652"/>
      <c r="N52" s="652"/>
      <c r="O52" s="652"/>
      <c r="P52" s="652"/>
      <c r="Q52" s="652"/>
      <c r="R52" s="652"/>
      <c r="S52" s="652"/>
    </row>
    <row r="53" spans="1:19">
      <c r="A53" s="652"/>
      <c r="B53" s="652"/>
      <c r="C53" s="652"/>
      <c r="D53" s="652"/>
      <c r="E53" s="652"/>
      <c r="F53" s="652"/>
      <c r="G53" s="652"/>
      <c r="H53" s="652"/>
      <c r="I53" s="652"/>
      <c r="J53" s="652"/>
      <c r="K53" s="652"/>
      <c r="L53" s="652"/>
      <c r="M53" s="652"/>
      <c r="N53" s="652"/>
      <c r="O53" s="652"/>
      <c r="P53" s="652"/>
      <c r="Q53" s="652"/>
      <c r="R53" s="652"/>
      <c r="S53" s="652"/>
    </row>
  </sheetData>
  <mergeCells count="95">
    <mergeCell ref="A1:P1"/>
    <mergeCell ref="Q1:S1"/>
    <mergeCell ref="R2:S2"/>
    <mergeCell ref="Q22:S22"/>
    <mergeCell ref="A26:I26"/>
    <mergeCell ref="A45:I45"/>
    <mergeCell ref="A16:A25"/>
    <mergeCell ref="A27:A33"/>
    <mergeCell ref="A35:A44"/>
    <mergeCell ref="A46:A52"/>
    <mergeCell ref="B16:B17"/>
    <mergeCell ref="B18:B19"/>
    <mergeCell ref="B21:B23"/>
    <mergeCell ref="B30:B31"/>
    <mergeCell ref="B32:B33"/>
    <mergeCell ref="B35:B36"/>
    <mergeCell ref="B37:B38"/>
    <mergeCell ref="B40:B42"/>
    <mergeCell ref="B49:B50"/>
    <mergeCell ref="B51:B52"/>
    <mergeCell ref="C16:C17"/>
    <mergeCell ref="C18:C25"/>
    <mergeCell ref="C27:C33"/>
    <mergeCell ref="C35:C36"/>
    <mergeCell ref="C37:C44"/>
    <mergeCell ref="C46:C52"/>
    <mergeCell ref="D16:D17"/>
    <mergeCell ref="D18:D25"/>
    <mergeCell ref="D27:D33"/>
    <mergeCell ref="D35:D36"/>
    <mergeCell ref="D37:D44"/>
    <mergeCell ref="D46:D52"/>
    <mergeCell ref="E2:E3"/>
    <mergeCell ref="E5:E9"/>
    <mergeCell ref="E10:E14"/>
    <mergeCell ref="E16:E25"/>
    <mergeCell ref="E27:E33"/>
    <mergeCell ref="E35:E36"/>
    <mergeCell ref="E37:E44"/>
    <mergeCell ref="E46:E52"/>
    <mergeCell ref="F2:F3"/>
    <mergeCell ref="F5:F9"/>
    <mergeCell ref="F10:F14"/>
    <mergeCell ref="F16:F17"/>
    <mergeCell ref="F18:F25"/>
    <mergeCell ref="F27:F33"/>
    <mergeCell ref="F35:F36"/>
    <mergeCell ref="F37:F44"/>
    <mergeCell ref="F46:F52"/>
    <mergeCell ref="G2:G3"/>
    <mergeCell ref="G5:G9"/>
    <mergeCell ref="G10:G14"/>
    <mergeCell ref="G16:G17"/>
    <mergeCell ref="G18:G25"/>
    <mergeCell ref="G27:G33"/>
    <mergeCell ref="G35:G36"/>
    <mergeCell ref="G37:G44"/>
    <mergeCell ref="G46:G52"/>
    <mergeCell ref="H2:H3"/>
    <mergeCell ref="H5:H9"/>
    <mergeCell ref="H10:H14"/>
    <mergeCell ref="H16:H25"/>
    <mergeCell ref="H27:H33"/>
    <mergeCell ref="H35:H44"/>
    <mergeCell ref="H46:H52"/>
    <mergeCell ref="I2:I3"/>
    <mergeCell ref="I5:I9"/>
    <mergeCell ref="I10:I14"/>
    <mergeCell ref="I16:I25"/>
    <mergeCell ref="I27:I33"/>
    <mergeCell ref="I35:I44"/>
    <mergeCell ref="I46:I52"/>
    <mergeCell ref="J2:J3"/>
    <mergeCell ref="J5:J9"/>
    <mergeCell ref="J10:J14"/>
    <mergeCell ref="K2:K3"/>
    <mergeCell ref="K5:K9"/>
    <mergeCell ref="K10:K14"/>
    <mergeCell ref="L2:L3"/>
    <mergeCell ref="L5:L9"/>
    <mergeCell ref="L10:L14"/>
    <mergeCell ref="M2:M3"/>
    <mergeCell ref="M5:M9"/>
    <mergeCell ref="M10:M14"/>
    <mergeCell ref="N2:N3"/>
    <mergeCell ref="N5:N9"/>
    <mergeCell ref="N10:N14"/>
    <mergeCell ref="O2:O3"/>
    <mergeCell ref="O5:O9"/>
    <mergeCell ref="O10:O14"/>
    <mergeCell ref="P2:P3"/>
    <mergeCell ref="P5:P14"/>
    <mergeCell ref="A5:C9"/>
    <mergeCell ref="A2:D4"/>
    <mergeCell ref="A10:C14"/>
  </mergeCells>
  <pageMargins left="0.511811024" right="0.511811024" top="0.787401575" bottom="0.787401575" header="0.31496062" footer="0.31496062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399975585192419"/>
  </sheetPr>
  <dimension ref="A1:R21"/>
  <sheetViews>
    <sheetView zoomScalePageLayoutView="77" topLeftCell="E1" workbookViewId="0">
      <selection activeCell="Q33" sqref="Q33"/>
    </sheetView>
  </sheetViews>
  <sheetFormatPr defaultColWidth="8.82857142857143" defaultRowHeight="15"/>
  <cols>
    <col min="1" max="1" width="10.8285714285714" customWidth="1"/>
    <col min="2" max="2" width="16.6666666666667" customWidth="1"/>
    <col min="3" max="3" width="11.1619047619048" customWidth="1"/>
    <col min="4" max="4" width="11.5047619047619" customWidth="1"/>
    <col min="5" max="5" width="12.6666666666667" customWidth="1"/>
    <col min="6" max="6" width="12" customWidth="1"/>
    <col min="7" max="7" width="10.6666666666667" customWidth="1"/>
    <col min="8" max="8" width="14.1619047619048" customWidth="1"/>
    <col min="9" max="9" width="13.5047619047619" customWidth="1"/>
    <col min="10" max="10" width="14.8285714285714" customWidth="1"/>
    <col min="11" max="11" width="13.1619047619048" customWidth="1"/>
    <col min="12" max="13" width="10.5047619047619" customWidth="1"/>
    <col min="15" max="15" width="14.8285714285714" customWidth="1"/>
    <col min="16" max="16" width="12.3333333333333" customWidth="1"/>
    <col min="17" max="17" width="43.1619047619048" customWidth="1"/>
    <col min="18" max="18" width="34.1619047619048" customWidth="1"/>
    <col min="19" max="19" width="5.82857142857143" customWidth="1"/>
    <col min="20" max="20" width="24.6666666666667" customWidth="1"/>
    <col min="21" max="21" width="11" customWidth="1"/>
    <col min="22" max="22" width="5.16190476190476" customWidth="1"/>
    <col min="24" max="24" width="24.8285714285714" customWidth="1"/>
  </cols>
  <sheetData>
    <row r="1" customHeight="1" spans="1:18">
      <c r="A1" s="476" t="s">
        <v>220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524" t="s">
        <v>118</v>
      </c>
      <c r="Q1" s="544"/>
      <c r="R1" s="545"/>
    </row>
    <row r="2" ht="17" customHeight="1" spans="1:18">
      <c r="A2" s="478" t="s">
        <v>119</v>
      </c>
      <c r="B2" s="479"/>
      <c r="C2" s="480"/>
      <c r="D2" s="481" t="s">
        <v>120</v>
      </c>
      <c r="E2" s="482" t="s">
        <v>121</v>
      </c>
      <c r="F2" s="483" t="s">
        <v>122</v>
      </c>
      <c r="G2" s="481" t="s">
        <v>123</v>
      </c>
      <c r="H2" s="482" t="s">
        <v>124</v>
      </c>
      <c r="I2" s="483" t="s">
        <v>125</v>
      </c>
      <c r="J2" s="481" t="s">
        <v>126</v>
      </c>
      <c r="K2" s="482" t="s">
        <v>127</v>
      </c>
      <c r="L2" s="483" t="s">
        <v>128</v>
      </c>
      <c r="M2" s="525" t="s">
        <v>129</v>
      </c>
      <c r="N2" s="525" t="s">
        <v>130</v>
      </c>
      <c r="O2" s="526" t="s">
        <v>131</v>
      </c>
      <c r="P2" s="527" t="s">
        <v>1</v>
      </c>
      <c r="Q2" s="393" t="s">
        <v>2</v>
      </c>
      <c r="R2" s="546"/>
    </row>
    <row r="3" ht="16.5" spans="1:18">
      <c r="A3" s="484"/>
      <c r="B3" s="485"/>
      <c r="C3" s="486"/>
      <c r="D3" s="487"/>
      <c r="E3" s="488"/>
      <c r="F3" s="489"/>
      <c r="G3" s="487"/>
      <c r="H3" s="488"/>
      <c r="I3" s="489"/>
      <c r="J3" s="487"/>
      <c r="K3" s="488"/>
      <c r="L3" s="489"/>
      <c r="M3" s="528"/>
      <c r="N3" s="528"/>
      <c r="O3" s="529"/>
      <c r="P3" s="397" t="s">
        <v>3</v>
      </c>
      <c r="Q3" s="398" t="s">
        <v>4</v>
      </c>
      <c r="R3" s="397" t="s">
        <v>5</v>
      </c>
    </row>
    <row r="4" ht="16.5" spans="1:18">
      <c r="A4" s="490"/>
      <c r="B4" s="491"/>
      <c r="C4" s="492"/>
      <c r="D4" s="493" t="s">
        <v>132</v>
      </c>
      <c r="E4" s="494" t="s">
        <v>133</v>
      </c>
      <c r="F4" s="495" t="s">
        <v>134</v>
      </c>
      <c r="G4" s="494" t="s">
        <v>135</v>
      </c>
      <c r="H4" s="496" t="s">
        <v>136</v>
      </c>
      <c r="I4" s="494" t="s">
        <v>137</v>
      </c>
      <c r="J4" s="494" t="s">
        <v>138</v>
      </c>
      <c r="K4" s="495" t="s">
        <v>139</v>
      </c>
      <c r="L4" s="530" t="s">
        <v>140</v>
      </c>
      <c r="M4" s="494" t="s">
        <v>141</v>
      </c>
      <c r="N4" s="531" t="s">
        <v>142</v>
      </c>
      <c r="O4" s="532" t="s">
        <v>143</v>
      </c>
      <c r="P4" s="399" t="s">
        <v>6</v>
      </c>
      <c r="Q4" s="400" t="s">
        <v>7</v>
      </c>
      <c r="R4" s="399" t="s">
        <v>5</v>
      </c>
    </row>
    <row r="5" customHeight="1" spans="1:18">
      <c r="A5" s="497" t="s">
        <v>221</v>
      </c>
      <c r="B5" s="498" t="s">
        <v>145</v>
      </c>
      <c r="C5" s="499" t="s">
        <v>222</v>
      </c>
      <c r="D5" s="500" t="s">
        <v>147</v>
      </c>
      <c r="E5" s="501" t="s">
        <v>148</v>
      </c>
      <c r="F5" s="502" t="s">
        <v>149</v>
      </c>
      <c r="G5" s="503" t="s">
        <v>150</v>
      </c>
      <c r="H5" s="503" t="s">
        <v>151</v>
      </c>
      <c r="I5" s="503" t="s">
        <v>152</v>
      </c>
      <c r="J5" s="503" t="s">
        <v>153</v>
      </c>
      <c r="K5" s="503" t="s">
        <v>154</v>
      </c>
      <c r="L5" s="503" t="s">
        <v>147</v>
      </c>
      <c r="M5" s="533" t="s">
        <v>148</v>
      </c>
      <c r="N5" s="502" t="s">
        <v>149</v>
      </c>
      <c r="O5" s="534"/>
      <c r="P5" s="399" t="s">
        <v>8</v>
      </c>
      <c r="Q5" s="401" t="s">
        <v>9</v>
      </c>
      <c r="R5" s="399" t="s">
        <v>5</v>
      </c>
    </row>
    <row r="6" ht="15.75" spans="1:18">
      <c r="A6" s="504"/>
      <c r="B6" s="505"/>
      <c r="C6" s="506"/>
      <c r="D6" s="507"/>
      <c r="E6" s="508"/>
      <c r="F6" s="509"/>
      <c r="G6" s="510"/>
      <c r="H6" s="510"/>
      <c r="I6" s="510"/>
      <c r="J6" s="510"/>
      <c r="K6" s="510"/>
      <c r="L6" s="510"/>
      <c r="M6" s="535"/>
      <c r="N6" s="509"/>
      <c r="O6" s="536"/>
      <c r="P6" s="399" t="s">
        <v>10</v>
      </c>
      <c r="Q6" s="400" t="s">
        <v>11</v>
      </c>
      <c r="R6" s="399" t="s">
        <v>5</v>
      </c>
    </row>
    <row r="7" ht="15.75" spans="1:18">
      <c r="A7" s="504"/>
      <c r="B7" s="505"/>
      <c r="C7" s="506"/>
      <c r="D7" s="507"/>
      <c r="E7" s="508"/>
      <c r="F7" s="509"/>
      <c r="G7" s="510"/>
      <c r="H7" s="510"/>
      <c r="I7" s="510"/>
      <c r="J7" s="510"/>
      <c r="K7" s="510"/>
      <c r="L7" s="510"/>
      <c r="M7" s="535"/>
      <c r="N7" s="509"/>
      <c r="O7" s="536"/>
      <c r="P7" s="399" t="s">
        <v>12</v>
      </c>
      <c r="Q7" s="406" t="s">
        <v>13</v>
      </c>
      <c r="R7" s="399" t="s">
        <v>155</v>
      </c>
    </row>
    <row r="8" ht="16.5" spans="1:18">
      <c r="A8" s="504"/>
      <c r="B8" s="505"/>
      <c r="C8" s="506"/>
      <c r="D8" s="507"/>
      <c r="E8" s="508"/>
      <c r="F8" s="509"/>
      <c r="G8" s="510"/>
      <c r="H8" s="510"/>
      <c r="I8" s="510"/>
      <c r="J8" s="510"/>
      <c r="K8" s="510"/>
      <c r="L8" s="510"/>
      <c r="M8" s="535"/>
      <c r="N8" s="509"/>
      <c r="O8" s="536"/>
      <c r="P8" s="407" t="s">
        <v>14</v>
      </c>
      <c r="Q8" s="408" t="s">
        <v>15</v>
      </c>
      <c r="R8" s="407" t="s">
        <v>155</v>
      </c>
    </row>
    <row r="9" ht="16.5" spans="1:18">
      <c r="A9" s="511"/>
      <c r="B9" s="512"/>
      <c r="C9" s="513"/>
      <c r="D9" s="514"/>
      <c r="E9" s="515"/>
      <c r="F9" s="516"/>
      <c r="G9" s="517"/>
      <c r="H9" s="517"/>
      <c r="I9" s="517"/>
      <c r="J9" s="517"/>
      <c r="K9" s="517"/>
      <c r="L9" s="517"/>
      <c r="M9" s="537"/>
      <c r="N9" s="516"/>
      <c r="O9" s="538"/>
      <c r="P9" s="409" t="s">
        <v>16</v>
      </c>
      <c r="Q9" s="304" t="s">
        <v>17</v>
      </c>
      <c r="R9" s="409" t="s">
        <v>5</v>
      </c>
    </row>
    <row r="10" ht="15.75" spans="1:18">
      <c r="A10" s="518" t="s">
        <v>190</v>
      </c>
      <c r="B10" s="519"/>
      <c r="C10" s="519"/>
      <c r="D10" s="519" t="s">
        <v>190</v>
      </c>
      <c r="E10" s="519"/>
      <c r="F10" s="519"/>
      <c r="G10" s="519" t="s">
        <v>190</v>
      </c>
      <c r="H10" s="519"/>
      <c r="I10" s="519"/>
      <c r="J10" s="519" t="s">
        <v>190</v>
      </c>
      <c r="K10" s="519"/>
      <c r="L10" s="519"/>
      <c r="M10" s="519" t="s">
        <v>190</v>
      </c>
      <c r="N10" s="519"/>
      <c r="O10" s="539"/>
      <c r="P10" s="410" t="s">
        <v>18</v>
      </c>
      <c r="Q10" s="411" t="s">
        <v>19</v>
      </c>
      <c r="R10" s="410" t="s">
        <v>5</v>
      </c>
    </row>
    <row r="11" ht="15.75" spans="1:18">
      <c r="A11" s="520" t="s">
        <v>190</v>
      </c>
      <c r="B11" s="521"/>
      <c r="C11" s="521"/>
      <c r="D11" s="521" t="s">
        <v>190</v>
      </c>
      <c r="E11" s="521"/>
      <c r="F11" s="521"/>
      <c r="G11" s="521" t="s">
        <v>190</v>
      </c>
      <c r="H11" s="521"/>
      <c r="I11" s="521"/>
      <c r="J11" s="521" t="s">
        <v>190</v>
      </c>
      <c r="K11" s="521"/>
      <c r="L11" s="521"/>
      <c r="M11" s="521" t="s">
        <v>190</v>
      </c>
      <c r="N11" s="521"/>
      <c r="O11" s="540"/>
      <c r="P11" s="410" t="s">
        <v>20</v>
      </c>
      <c r="Q11" s="547" t="s">
        <v>21</v>
      </c>
      <c r="R11" s="410" t="s">
        <v>5</v>
      </c>
    </row>
    <row r="12" ht="15.75" spans="1:18">
      <c r="A12" s="520" t="s">
        <v>190</v>
      </c>
      <c r="B12" s="521"/>
      <c r="C12" s="521"/>
      <c r="D12" s="521" t="s">
        <v>190</v>
      </c>
      <c r="E12" s="521"/>
      <c r="F12" s="521"/>
      <c r="G12" s="521" t="s">
        <v>190</v>
      </c>
      <c r="H12" s="521"/>
      <c r="I12" s="521"/>
      <c r="J12" s="521" t="s">
        <v>190</v>
      </c>
      <c r="K12" s="521"/>
      <c r="L12" s="521"/>
      <c r="M12" s="521" t="s">
        <v>190</v>
      </c>
      <c r="N12" s="521"/>
      <c r="O12" s="540"/>
      <c r="P12" s="410" t="s">
        <v>22</v>
      </c>
      <c r="Q12" s="411" t="s">
        <v>23</v>
      </c>
      <c r="R12" s="410" t="s">
        <v>5</v>
      </c>
    </row>
    <row r="13" ht="15.75" spans="1:18">
      <c r="A13" s="520" t="s">
        <v>190</v>
      </c>
      <c r="B13" s="521"/>
      <c r="C13" s="521"/>
      <c r="D13" s="521" t="s">
        <v>190</v>
      </c>
      <c r="E13" s="521"/>
      <c r="F13" s="521"/>
      <c r="G13" s="521" t="s">
        <v>190</v>
      </c>
      <c r="H13" s="521"/>
      <c r="I13" s="521"/>
      <c r="J13" s="521" t="s">
        <v>190</v>
      </c>
      <c r="K13" s="521"/>
      <c r="L13" s="521"/>
      <c r="M13" s="521" t="s">
        <v>190</v>
      </c>
      <c r="N13" s="521"/>
      <c r="O13" s="540"/>
      <c r="P13" s="410" t="s">
        <v>24</v>
      </c>
      <c r="Q13" s="411" t="s">
        <v>25</v>
      </c>
      <c r="R13" s="410" t="s">
        <v>5</v>
      </c>
    </row>
    <row r="14" ht="16.5" spans="1:18">
      <c r="A14" s="520" t="s">
        <v>190</v>
      </c>
      <c r="B14" s="521"/>
      <c r="C14" s="521"/>
      <c r="D14" s="521" t="s">
        <v>190</v>
      </c>
      <c r="E14" s="521"/>
      <c r="F14" s="521"/>
      <c r="G14" s="521" t="s">
        <v>190</v>
      </c>
      <c r="H14" s="521"/>
      <c r="I14" s="521"/>
      <c r="J14" s="521" t="s">
        <v>190</v>
      </c>
      <c r="K14" s="521"/>
      <c r="L14" s="521"/>
      <c r="M14" s="521" t="s">
        <v>190</v>
      </c>
      <c r="N14" s="521"/>
      <c r="O14" s="540"/>
      <c r="P14" s="415" t="s">
        <v>26</v>
      </c>
      <c r="Q14" s="416" t="s">
        <v>27</v>
      </c>
      <c r="R14" s="415" t="s">
        <v>5</v>
      </c>
    </row>
    <row r="15" ht="15.75" spans="1:18">
      <c r="A15" s="520" t="s">
        <v>190</v>
      </c>
      <c r="B15" s="521"/>
      <c r="C15" s="521"/>
      <c r="D15" s="521" t="s">
        <v>190</v>
      </c>
      <c r="E15" s="521"/>
      <c r="F15" s="521"/>
      <c r="G15" s="521" t="s">
        <v>190</v>
      </c>
      <c r="H15" s="521"/>
      <c r="I15" s="521"/>
      <c r="J15" s="521" t="s">
        <v>190</v>
      </c>
      <c r="K15" s="521"/>
      <c r="L15" s="521"/>
      <c r="M15" s="521" t="s">
        <v>190</v>
      </c>
      <c r="N15" s="521"/>
      <c r="O15" s="540"/>
      <c r="P15" s="419" t="s">
        <v>28</v>
      </c>
      <c r="Q15" s="401" t="s">
        <v>29</v>
      </c>
      <c r="R15" s="419" t="s">
        <v>5</v>
      </c>
    </row>
    <row r="16" ht="15.75" spans="1:18">
      <c r="A16" s="520" t="s">
        <v>190</v>
      </c>
      <c r="B16" s="521"/>
      <c r="C16" s="521"/>
      <c r="D16" s="521" t="s">
        <v>190</v>
      </c>
      <c r="E16" s="521"/>
      <c r="F16" s="521"/>
      <c r="G16" s="521" t="s">
        <v>190</v>
      </c>
      <c r="H16" s="521"/>
      <c r="I16" s="521"/>
      <c r="J16" s="521" t="s">
        <v>190</v>
      </c>
      <c r="K16" s="521"/>
      <c r="L16" s="521"/>
      <c r="M16" s="521" t="s">
        <v>190</v>
      </c>
      <c r="N16" s="521"/>
      <c r="O16" s="540"/>
      <c r="P16" s="399" t="s">
        <v>30</v>
      </c>
      <c r="Q16" s="406" t="s">
        <v>31</v>
      </c>
      <c r="R16" s="399" t="s">
        <v>5</v>
      </c>
    </row>
    <row r="17" ht="15.75" spans="1:18">
      <c r="A17" s="520" t="s">
        <v>190</v>
      </c>
      <c r="B17" s="521"/>
      <c r="C17" s="521"/>
      <c r="D17" s="521" t="s">
        <v>190</v>
      </c>
      <c r="E17" s="521"/>
      <c r="F17" s="521"/>
      <c r="G17" s="521" t="s">
        <v>190</v>
      </c>
      <c r="H17" s="521"/>
      <c r="I17" s="521"/>
      <c r="J17" s="521" t="s">
        <v>190</v>
      </c>
      <c r="K17" s="521"/>
      <c r="L17" s="521"/>
      <c r="M17" s="521" t="s">
        <v>190</v>
      </c>
      <c r="N17" s="521"/>
      <c r="O17" s="540"/>
      <c r="P17" s="399" t="s">
        <v>32</v>
      </c>
      <c r="Q17" s="548" t="s">
        <v>33</v>
      </c>
      <c r="R17" s="399" t="s">
        <v>5</v>
      </c>
    </row>
    <row r="18" spans="1:18">
      <c r="A18" s="520" t="s">
        <v>190</v>
      </c>
      <c r="B18" s="521"/>
      <c r="C18" s="521"/>
      <c r="D18" s="521" t="s">
        <v>190</v>
      </c>
      <c r="E18" s="521"/>
      <c r="F18" s="521"/>
      <c r="G18" s="521" t="s">
        <v>190</v>
      </c>
      <c r="H18" s="521"/>
      <c r="I18" s="521"/>
      <c r="J18" s="521" t="s">
        <v>190</v>
      </c>
      <c r="K18" s="521"/>
      <c r="L18" s="521"/>
      <c r="M18" s="521" t="s">
        <v>190</v>
      </c>
      <c r="N18" s="521"/>
      <c r="O18" s="540"/>
      <c r="P18" s="541" t="s">
        <v>34</v>
      </c>
      <c r="Q18" s="406" t="s">
        <v>35</v>
      </c>
      <c r="R18" s="541" t="s">
        <v>5</v>
      </c>
    </row>
    <row r="19" spans="1:18">
      <c r="A19" s="520" t="s">
        <v>190</v>
      </c>
      <c r="B19" s="521"/>
      <c r="C19" s="521"/>
      <c r="D19" s="521" t="s">
        <v>190</v>
      </c>
      <c r="E19" s="521"/>
      <c r="F19" s="521"/>
      <c r="G19" s="521" t="s">
        <v>190</v>
      </c>
      <c r="H19" s="521"/>
      <c r="I19" s="521"/>
      <c r="J19" s="521" t="s">
        <v>190</v>
      </c>
      <c r="K19" s="521"/>
      <c r="L19" s="521"/>
      <c r="M19" s="521" t="s">
        <v>190</v>
      </c>
      <c r="N19" s="521"/>
      <c r="O19" s="540"/>
      <c r="P19" s="541" t="s">
        <v>36</v>
      </c>
      <c r="Q19" s="549"/>
      <c r="R19" s="541" t="s">
        <v>5</v>
      </c>
    </row>
    <row r="20" spans="1:18">
      <c r="A20" s="520" t="s">
        <v>190</v>
      </c>
      <c r="B20" s="521"/>
      <c r="C20" s="521"/>
      <c r="D20" s="521" t="s">
        <v>190</v>
      </c>
      <c r="E20" s="521"/>
      <c r="F20" s="521"/>
      <c r="G20" s="521" t="s">
        <v>190</v>
      </c>
      <c r="H20" s="521"/>
      <c r="I20" s="521"/>
      <c r="J20" s="521" t="s">
        <v>190</v>
      </c>
      <c r="K20" s="521"/>
      <c r="L20" s="521"/>
      <c r="M20" s="521" t="s">
        <v>190</v>
      </c>
      <c r="N20" s="521"/>
      <c r="O20" s="540"/>
      <c r="P20" s="541" t="s">
        <v>37</v>
      </c>
      <c r="Q20" s="550"/>
      <c r="R20" s="541" t="s">
        <v>5</v>
      </c>
    </row>
    <row r="21" ht="15.75" spans="1:18">
      <c r="A21" s="522" t="s">
        <v>190</v>
      </c>
      <c r="B21" s="523"/>
      <c r="C21" s="523"/>
      <c r="D21" s="523" t="s">
        <v>190</v>
      </c>
      <c r="E21" s="523"/>
      <c r="F21" s="523"/>
      <c r="G21" s="523" t="s">
        <v>190</v>
      </c>
      <c r="H21" s="523"/>
      <c r="I21" s="523"/>
      <c r="J21" s="523" t="s">
        <v>190</v>
      </c>
      <c r="K21" s="523"/>
      <c r="L21" s="523"/>
      <c r="M21" s="523" t="s">
        <v>190</v>
      </c>
      <c r="N21" s="523"/>
      <c r="O21" s="542"/>
      <c r="P21" s="543" t="s">
        <v>38</v>
      </c>
      <c r="Q21" s="551"/>
      <c r="R21" s="543" t="s">
        <v>5</v>
      </c>
    </row>
  </sheetData>
  <mergeCells count="30">
    <mergeCell ref="A1:O1"/>
    <mergeCell ref="A5:A9"/>
    <mergeCell ref="B5:B9"/>
    <mergeCell ref="C5:C8"/>
    <mergeCell ref="D2:D3"/>
    <mergeCell ref="D5:D9"/>
    <mergeCell ref="E2:E3"/>
    <mergeCell ref="E5:E9"/>
    <mergeCell ref="F2:F3"/>
    <mergeCell ref="F5:F9"/>
    <mergeCell ref="G2:G3"/>
    <mergeCell ref="G5:G9"/>
    <mergeCell ref="H2:H3"/>
    <mergeCell ref="H5:H9"/>
    <mergeCell ref="I2:I3"/>
    <mergeCell ref="I5:I9"/>
    <mergeCell ref="J2:J3"/>
    <mergeCell ref="J5:J9"/>
    <mergeCell ref="K2:K3"/>
    <mergeCell ref="K5:K9"/>
    <mergeCell ref="L2:L3"/>
    <mergeCell ref="L5:L9"/>
    <mergeCell ref="M2:M3"/>
    <mergeCell ref="M5:M9"/>
    <mergeCell ref="N2:N3"/>
    <mergeCell ref="N5:N9"/>
    <mergeCell ref="O2:O3"/>
    <mergeCell ref="O5:O9"/>
    <mergeCell ref="A2:C4"/>
    <mergeCell ref="A10:O21"/>
  </mergeCells>
  <pageMargins left="0.511811024" right="0.511811024" top="0.787401575" bottom="0.787401575" header="0.31496062" footer="0.31496062"/>
  <pageSetup paperSize="9" orientation="portrait" horizontalDpi="3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84740745262"/>
  </sheetPr>
  <dimension ref="A1:M40"/>
  <sheetViews>
    <sheetView zoomScale="117" zoomScaleNormal="117" zoomScalePageLayoutView="77" topLeftCell="A6" workbookViewId="0">
      <selection activeCell="P10" sqref="P10"/>
    </sheetView>
  </sheetViews>
  <sheetFormatPr defaultColWidth="8.82857142857143" defaultRowHeight="15"/>
  <cols>
    <col min="1" max="1" width="12.6666666666667" customWidth="1"/>
    <col min="2" max="2" width="13.1619047619048" customWidth="1"/>
    <col min="4" max="4" width="15" customWidth="1"/>
    <col min="5" max="5" width="11.3333333333333" customWidth="1"/>
    <col min="6" max="6" width="3.82857142857143" customWidth="1"/>
    <col min="7" max="7" width="8.16190476190476" customWidth="1"/>
    <col min="8" max="8" width="5.16190476190476" customWidth="1"/>
    <col min="9" max="9" width="8.33333333333333" customWidth="1"/>
    <col min="10" max="10" width="7.66666666666667" customWidth="1"/>
    <col min="11" max="11" width="18.8285714285714" customWidth="1"/>
    <col min="12" max="12" width="41.5047619047619" customWidth="1"/>
    <col min="13" max="13" width="19.3333333333333" customWidth="1"/>
    <col min="14" max="14" width="12.6666666666667" customWidth="1"/>
    <col min="15" max="15" width="21" customWidth="1"/>
    <col min="16" max="16" width="18.5047619047619" customWidth="1"/>
    <col min="20" max="20" width="18" customWidth="1"/>
  </cols>
  <sheetData>
    <row r="1" ht="15.75" spans="1:13">
      <c r="A1" s="251">
        <v>45215</v>
      </c>
      <c r="B1" s="252" t="s">
        <v>223</v>
      </c>
      <c r="C1" s="253" t="s">
        <v>224</v>
      </c>
      <c r="D1" s="254"/>
      <c r="E1" s="254"/>
      <c r="F1" s="254"/>
      <c r="G1" s="255"/>
      <c r="H1" s="256" t="s">
        <v>74</v>
      </c>
      <c r="I1" s="385"/>
      <c r="J1" s="386"/>
      <c r="K1" s="387" t="s">
        <v>118</v>
      </c>
      <c r="L1" s="388"/>
      <c r="M1" s="389"/>
    </row>
    <row r="2" ht="16.5" spans="1:13">
      <c r="A2" s="257"/>
      <c r="B2" s="258"/>
      <c r="C2" s="259" t="s">
        <v>225</v>
      </c>
      <c r="D2" s="260"/>
      <c r="E2" s="260"/>
      <c r="F2" s="260"/>
      <c r="G2" s="261"/>
      <c r="H2" s="262" t="s">
        <v>74</v>
      </c>
      <c r="I2" s="390"/>
      <c r="J2" s="391"/>
      <c r="K2" s="392" t="s">
        <v>1</v>
      </c>
      <c r="L2" s="393" t="s">
        <v>2</v>
      </c>
      <c r="M2" s="394" t="s">
        <v>226</v>
      </c>
    </row>
    <row r="3" ht="16.5" spans="1:13">
      <c r="A3" s="257"/>
      <c r="B3" s="258"/>
      <c r="C3" s="263" t="s">
        <v>227</v>
      </c>
      <c r="D3" s="264"/>
      <c r="E3" s="264"/>
      <c r="F3" s="264"/>
      <c r="G3" s="265"/>
      <c r="H3" s="266"/>
      <c r="I3" s="395"/>
      <c r="J3" s="396"/>
      <c r="K3" s="397" t="s">
        <v>3</v>
      </c>
      <c r="L3" s="398" t="s">
        <v>4</v>
      </c>
      <c r="M3" s="397" t="s">
        <v>5</v>
      </c>
    </row>
    <row r="4" ht="15.75" spans="1:13">
      <c r="A4" s="267">
        <v>45215</v>
      </c>
      <c r="B4" s="268" t="s">
        <v>228</v>
      </c>
      <c r="C4" s="269" t="s">
        <v>229</v>
      </c>
      <c r="D4" s="269"/>
      <c r="E4" s="269"/>
      <c r="F4" s="269"/>
      <c r="G4" s="270"/>
      <c r="H4" s="262" t="s">
        <v>74</v>
      </c>
      <c r="I4" s="390"/>
      <c r="J4" s="391"/>
      <c r="K4" s="399" t="s">
        <v>6</v>
      </c>
      <c r="L4" s="400" t="s">
        <v>7</v>
      </c>
      <c r="M4" s="399" t="s">
        <v>5</v>
      </c>
    </row>
    <row r="5" ht="25" customHeight="1" spans="1:13">
      <c r="A5" s="271"/>
      <c r="B5" s="272"/>
      <c r="C5" s="273"/>
      <c r="D5" s="273"/>
      <c r="E5" s="273"/>
      <c r="F5" s="273"/>
      <c r="G5" s="274"/>
      <c r="H5" s="275"/>
      <c r="I5" s="378"/>
      <c r="J5" s="379"/>
      <c r="K5" s="399" t="s">
        <v>8</v>
      </c>
      <c r="L5" s="401" t="s">
        <v>9</v>
      </c>
      <c r="M5" s="399" t="s">
        <v>5</v>
      </c>
    </row>
    <row r="6" ht="17" customHeight="1" spans="1:13">
      <c r="A6" s="276">
        <v>45216</v>
      </c>
      <c r="B6" s="277" t="s">
        <v>223</v>
      </c>
      <c r="C6" s="259" t="s">
        <v>230</v>
      </c>
      <c r="D6" s="260"/>
      <c r="E6" s="260"/>
      <c r="F6" s="260"/>
      <c r="G6" s="261"/>
      <c r="H6" s="278" t="s">
        <v>74</v>
      </c>
      <c r="I6" s="402"/>
      <c r="J6" s="403"/>
      <c r="K6" s="399" t="s">
        <v>10</v>
      </c>
      <c r="L6" s="400" t="s">
        <v>11</v>
      </c>
      <c r="M6" s="399" t="s">
        <v>5</v>
      </c>
    </row>
    <row r="7" ht="25" customHeight="1" spans="1:13">
      <c r="A7" s="279"/>
      <c r="B7" s="280"/>
      <c r="C7" s="281" t="s">
        <v>231</v>
      </c>
      <c r="D7" s="282"/>
      <c r="E7" s="282"/>
      <c r="F7" s="282"/>
      <c r="G7" s="283"/>
      <c r="H7" s="284" t="s">
        <v>74</v>
      </c>
      <c r="I7" s="404"/>
      <c r="J7" s="405"/>
      <c r="K7" s="399" t="s">
        <v>12</v>
      </c>
      <c r="L7" s="406" t="s">
        <v>13</v>
      </c>
      <c r="M7" s="399" t="s">
        <v>155</v>
      </c>
    </row>
    <row r="8" ht="16.5" spans="1:13">
      <c r="A8" s="285">
        <v>45218</v>
      </c>
      <c r="B8" s="286" t="s">
        <v>223</v>
      </c>
      <c r="C8" s="259" t="s">
        <v>232</v>
      </c>
      <c r="D8" s="260"/>
      <c r="E8" s="260"/>
      <c r="F8" s="260"/>
      <c r="G8" s="261"/>
      <c r="H8" s="262" t="s">
        <v>74</v>
      </c>
      <c r="I8" s="390"/>
      <c r="J8" s="391"/>
      <c r="K8" s="407" t="s">
        <v>14</v>
      </c>
      <c r="L8" s="408" t="s">
        <v>15</v>
      </c>
      <c r="M8" s="407" t="s">
        <v>155</v>
      </c>
    </row>
    <row r="9" ht="16.5" spans="1:13">
      <c r="A9" s="287"/>
      <c r="B9" s="288"/>
      <c r="C9" s="289" t="s">
        <v>233</v>
      </c>
      <c r="D9" s="290"/>
      <c r="E9" s="290"/>
      <c r="F9" s="290"/>
      <c r="G9" s="291"/>
      <c r="H9" s="275"/>
      <c r="I9" s="378"/>
      <c r="J9" s="379"/>
      <c r="K9" s="409" t="s">
        <v>16</v>
      </c>
      <c r="L9" s="304" t="s">
        <v>17</v>
      </c>
      <c r="M9" s="409" t="s">
        <v>5</v>
      </c>
    </row>
    <row r="10" ht="15.75" spans="1:13">
      <c r="A10" s="292">
        <v>45218</v>
      </c>
      <c r="B10" s="268" t="s">
        <v>228</v>
      </c>
      <c r="C10" s="293" t="s">
        <v>234</v>
      </c>
      <c r="D10" s="294"/>
      <c r="E10" s="294"/>
      <c r="F10" s="294"/>
      <c r="G10" s="295"/>
      <c r="H10" s="262" t="s">
        <v>74</v>
      </c>
      <c r="I10" s="390"/>
      <c r="J10" s="391"/>
      <c r="K10" s="410" t="s">
        <v>18</v>
      </c>
      <c r="L10" s="411" t="s">
        <v>19</v>
      </c>
      <c r="M10" s="410" t="s">
        <v>5</v>
      </c>
    </row>
    <row r="11" ht="16.5" spans="1:13">
      <c r="A11" s="296"/>
      <c r="B11" s="297"/>
      <c r="C11" s="298" t="s">
        <v>235</v>
      </c>
      <c r="D11" s="299"/>
      <c r="E11" s="299"/>
      <c r="F11" s="299"/>
      <c r="G11" s="300"/>
      <c r="H11" s="275"/>
      <c r="I11" s="378"/>
      <c r="J11" s="379"/>
      <c r="K11" s="410" t="s">
        <v>20</v>
      </c>
      <c r="L11" s="412" t="s">
        <v>21</v>
      </c>
      <c r="M11" s="410" t="s">
        <v>5</v>
      </c>
    </row>
    <row r="12" ht="15.75" spans="1:13">
      <c r="A12" s="301">
        <v>45219</v>
      </c>
      <c r="B12" s="302" t="s">
        <v>236</v>
      </c>
      <c r="C12" s="303" t="s">
        <v>237</v>
      </c>
      <c r="D12" s="304"/>
      <c r="E12" s="304"/>
      <c r="F12" s="304"/>
      <c r="G12" s="305"/>
      <c r="H12" s="278" t="s">
        <v>83</v>
      </c>
      <c r="I12" s="402"/>
      <c r="J12" s="403"/>
      <c r="K12" s="410" t="s">
        <v>22</v>
      </c>
      <c r="L12" s="411" t="s">
        <v>23</v>
      </c>
      <c r="M12" s="410" t="s">
        <v>5</v>
      </c>
    </row>
    <row r="13" ht="16.5" spans="1:13">
      <c r="A13" s="306"/>
      <c r="B13" s="307" t="s">
        <v>238</v>
      </c>
      <c r="C13" s="281" t="s">
        <v>239</v>
      </c>
      <c r="D13" s="282"/>
      <c r="E13" s="282"/>
      <c r="F13" s="282"/>
      <c r="G13" s="283"/>
      <c r="H13" s="284"/>
      <c r="I13" s="404"/>
      <c r="J13" s="405"/>
      <c r="K13" s="410" t="s">
        <v>24</v>
      </c>
      <c r="L13" s="411" t="s">
        <v>25</v>
      </c>
      <c r="M13" s="410" t="s">
        <v>5</v>
      </c>
    </row>
    <row r="14" ht="16.5" spans="1:13">
      <c r="A14" s="276">
        <v>45226</v>
      </c>
      <c r="B14" s="308" t="s">
        <v>236</v>
      </c>
      <c r="C14" s="309" t="s">
        <v>240</v>
      </c>
      <c r="D14" s="310"/>
      <c r="E14" s="310"/>
      <c r="F14" s="310"/>
      <c r="G14" s="311"/>
      <c r="H14" s="312" t="s">
        <v>89</v>
      </c>
      <c r="I14" s="413"/>
      <c r="J14" s="414"/>
      <c r="K14" s="415" t="s">
        <v>26</v>
      </c>
      <c r="L14" s="416" t="s">
        <v>27</v>
      </c>
      <c r="M14" s="415" t="s">
        <v>5</v>
      </c>
    </row>
    <row r="15" ht="16.5" spans="1:13">
      <c r="A15" s="313"/>
      <c r="B15" s="258" t="s">
        <v>241</v>
      </c>
      <c r="C15" s="314" t="s">
        <v>242</v>
      </c>
      <c r="D15" s="315"/>
      <c r="E15" s="315"/>
      <c r="F15" s="315"/>
      <c r="G15" s="316"/>
      <c r="H15" s="317"/>
      <c r="I15" s="417"/>
      <c r="J15" s="418"/>
      <c r="K15" s="419" t="s">
        <v>28</v>
      </c>
      <c r="L15" s="401" t="s">
        <v>29</v>
      </c>
      <c r="M15" s="419" t="s">
        <v>5</v>
      </c>
    </row>
    <row r="16" ht="16" customHeight="1" spans="1:13">
      <c r="A16" s="276">
        <v>45233</v>
      </c>
      <c r="B16" s="252" t="s">
        <v>243</v>
      </c>
      <c r="C16" s="318" t="s">
        <v>244</v>
      </c>
      <c r="D16" s="319"/>
      <c r="E16" s="319"/>
      <c r="F16" s="319"/>
      <c r="G16" s="320"/>
      <c r="H16" s="321" t="s">
        <v>74</v>
      </c>
      <c r="I16" s="420"/>
      <c r="J16" s="421"/>
      <c r="K16" s="399" t="s">
        <v>30</v>
      </c>
      <c r="L16" s="406" t="s">
        <v>31</v>
      </c>
      <c r="M16" s="399" t="s">
        <v>5</v>
      </c>
    </row>
    <row r="17" ht="16.5" spans="1:13">
      <c r="A17" s="313"/>
      <c r="B17" s="258"/>
      <c r="C17" s="322"/>
      <c r="D17" s="323"/>
      <c r="E17" s="323"/>
      <c r="F17" s="323"/>
      <c r="G17" s="324"/>
      <c r="H17" s="325"/>
      <c r="I17" s="422"/>
      <c r="J17" s="423"/>
      <c r="K17" s="399" t="s">
        <v>32</v>
      </c>
      <c r="L17" s="406" t="s">
        <v>33</v>
      </c>
      <c r="M17" s="399" t="s">
        <v>5</v>
      </c>
    </row>
    <row r="18" ht="16" customHeight="1" spans="1:13">
      <c r="A18" s="326">
        <v>45240</v>
      </c>
      <c r="B18" s="302" t="s">
        <v>236</v>
      </c>
      <c r="C18" s="327" t="s">
        <v>245</v>
      </c>
      <c r="D18" s="328"/>
      <c r="E18" s="328"/>
      <c r="F18" s="328"/>
      <c r="G18" s="329"/>
      <c r="H18" s="303" t="s">
        <v>89</v>
      </c>
      <c r="I18" s="305"/>
      <c r="J18" s="424" t="s">
        <v>151</v>
      </c>
      <c r="K18" s="425" t="s">
        <v>34</v>
      </c>
      <c r="L18" s="425" t="s">
        <v>35</v>
      </c>
      <c r="M18" s="425" t="s">
        <v>5</v>
      </c>
    </row>
    <row r="19" spans="1:13">
      <c r="A19" s="330"/>
      <c r="B19" s="331" t="s">
        <v>241</v>
      </c>
      <c r="C19" s="332" t="s">
        <v>245</v>
      </c>
      <c r="D19" s="333"/>
      <c r="E19" s="333"/>
      <c r="F19" s="333"/>
      <c r="G19" s="334"/>
      <c r="H19" s="335" t="s">
        <v>89</v>
      </c>
      <c r="I19" s="426"/>
      <c r="J19" s="427" t="s">
        <v>149</v>
      </c>
      <c r="K19" s="425" t="s">
        <v>36</v>
      </c>
      <c r="L19" s="400"/>
      <c r="M19" s="425" t="s">
        <v>5</v>
      </c>
    </row>
    <row r="20" ht="16" customHeight="1" spans="1:13">
      <c r="A20" s="330"/>
      <c r="B20" s="331" t="s">
        <v>238</v>
      </c>
      <c r="C20" s="336" t="s">
        <v>245</v>
      </c>
      <c r="D20" s="337"/>
      <c r="E20" s="337"/>
      <c r="F20" s="337"/>
      <c r="G20" s="338"/>
      <c r="H20" s="339" t="s">
        <v>89</v>
      </c>
      <c r="I20" s="428"/>
      <c r="J20" s="429" t="s">
        <v>153</v>
      </c>
      <c r="K20" s="425" t="s">
        <v>37</v>
      </c>
      <c r="L20" s="430"/>
      <c r="M20" s="425" t="s">
        <v>5</v>
      </c>
    </row>
    <row r="21" ht="16" customHeight="1" spans="1:13">
      <c r="A21" s="340"/>
      <c r="B21" s="341" t="s">
        <v>236</v>
      </c>
      <c r="C21" s="342" t="s">
        <v>245</v>
      </c>
      <c r="D21" s="343"/>
      <c r="E21" s="343"/>
      <c r="F21" s="343"/>
      <c r="G21" s="344"/>
      <c r="H21" s="275" t="s">
        <v>89</v>
      </c>
      <c r="I21" s="379"/>
      <c r="J21" s="431" t="s">
        <v>147</v>
      </c>
      <c r="K21" s="432" t="s">
        <v>38</v>
      </c>
      <c r="L21" s="433"/>
      <c r="M21" s="432" t="s">
        <v>5</v>
      </c>
    </row>
    <row r="22" ht="16" customHeight="1" spans="1:13">
      <c r="A22" s="276">
        <v>45247</v>
      </c>
      <c r="B22" s="252" t="s">
        <v>246</v>
      </c>
      <c r="C22" s="345" t="s">
        <v>247</v>
      </c>
      <c r="D22" s="346"/>
      <c r="E22" s="346"/>
      <c r="F22" s="346"/>
      <c r="G22" s="347"/>
      <c r="H22" s="348" t="s">
        <v>89</v>
      </c>
      <c r="I22" s="434"/>
      <c r="J22" s="435"/>
      <c r="K22" s="256" t="s">
        <v>248</v>
      </c>
      <c r="L22" s="385"/>
      <c r="M22" s="386"/>
    </row>
    <row r="23" ht="15.75" spans="1:13">
      <c r="A23" s="313"/>
      <c r="B23" s="258"/>
      <c r="C23" s="349"/>
      <c r="D23" s="350"/>
      <c r="E23" s="350"/>
      <c r="F23" s="350"/>
      <c r="G23" s="351"/>
      <c r="H23" s="352"/>
      <c r="I23" s="436"/>
      <c r="J23" s="437"/>
      <c r="K23" s="438" t="s">
        <v>249</v>
      </c>
      <c r="L23" s="438" t="s">
        <v>250</v>
      </c>
      <c r="M23" s="439" t="s">
        <v>251</v>
      </c>
    </row>
    <row r="24" ht="16" customHeight="1" spans="1:13">
      <c r="A24" s="276">
        <v>45254</v>
      </c>
      <c r="B24" s="252" t="s">
        <v>246</v>
      </c>
      <c r="C24" s="318" t="s">
        <v>252</v>
      </c>
      <c r="D24" s="319"/>
      <c r="E24" s="319"/>
      <c r="F24" s="319"/>
      <c r="G24" s="320"/>
      <c r="H24" s="321" t="s">
        <v>77</v>
      </c>
      <c r="I24" s="420"/>
      <c r="J24" s="421"/>
      <c r="K24" s="440">
        <v>45233</v>
      </c>
      <c r="L24" s="441" t="s">
        <v>244</v>
      </c>
      <c r="M24" s="442">
        <v>15</v>
      </c>
    </row>
    <row r="25" ht="26.25" spans="1:13">
      <c r="A25" s="313"/>
      <c r="B25" s="258"/>
      <c r="C25" s="322"/>
      <c r="D25" s="323"/>
      <c r="E25" s="323"/>
      <c r="F25" s="323"/>
      <c r="G25" s="324"/>
      <c r="H25" s="325"/>
      <c r="I25" s="422"/>
      <c r="J25" s="423"/>
      <c r="K25" s="440">
        <v>45267</v>
      </c>
      <c r="L25" s="441" t="s">
        <v>253</v>
      </c>
      <c r="M25" s="442">
        <v>10</v>
      </c>
    </row>
    <row r="26" ht="26.25" spans="1:13">
      <c r="A26" s="353">
        <v>45261</v>
      </c>
      <c r="B26" s="252" t="s">
        <v>246</v>
      </c>
      <c r="C26" s="309" t="s">
        <v>254</v>
      </c>
      <c r="D26" s="310"/>
      <c r="E26" s="310"/>
      <c r="F26" s="310"/>
      <c r="G26" s="311"/>
      <c r="H26" s="278" t="s">
        <v>255</v>
      </c>
      <c r="I26" s="402"/>
      <c r="J26" s="403"/>
      <c r="K26" s="443">
        <v>45275</v>
      </c>
      <c r="L26" s="444" t="s">
        <v>256</v>
      </c>
      <c r="M26" s="445">
        <v>20</v>
      </c>
    </row>
    <row r="27" ht="15.75" spans="1:13">
      <c r="A27" s="354"/>
      <c r="B27" s="258"/>
      <c r="C27" s="355" t="s">
        <v>257</v>
      </c>
      <c r="D27" s="356"/>
      <c r="E27" s="356"/>
      <c r="F27" s="356"/>
      <c r="G27" s="357"/>
      <c r="H27" s="358"/>
      <c r="I27" s="446"/>
      <c r="J27" s="447"/>
      <c r="K27" s="440"/>
      <c r="L27" s="448" t="s">
        <v>258</v>
      </c>
      <c r="M27" s="442">
        <v>5</v>
      </c>
    </row>
    <row r="28" ht="15.75" spans="1:13">
      <c r="A28" s="359"/>
      <c r="B28" s="258"/>
      <c r="C28" s="360" t="s">
        <v>259</v>
      </c>
      <c r="D28" s="361"/>
      <c r="E28" s="361"/>
      <c r="F28" s="361"/>
      <c r="G28" s="362"/>
      <c r="H28" s="284"/>
      <c r="I28" s="404"/>
      <c r="J28" s="405"/>
      <c r="K28" s="440"/>
      <c r="L28" s="448" t="s">
        <v>260</v>
      </c>
      <c r="M28" s="442">
        <v>5</v>
      </c>
    </row>
    <row r="29" ht="16" customHeight="1" spans="1:13">
      <c r="A29" s="276">
        <v>45262</v>
      </c>
      <c r="B29" s="363" t="s">
        <v>261</v>
      </c>
      <c r="C29" s="364" t="s">
        <v>262</v>
      </c>
      <c r="D29" s="365"/>
      <c r="E29" s="365"/>
      <c r="F29" s="365"/>
      <c r="G29" s="366"/>
      <c r="H29" s="367" t="s">
        <v>74</v>
      </c>
      <c r="I29" s="449"/>
      <c r="J29" s="450"/>
      <c r="K29" s="440"/>
      <c r="L29" s="448" t="s">
        <v>263</v>
      </c>
      <c r="M29" s="442">
        <v>5</v>
      </c>
    </row>
    <row r="30" ht="39" spans="1:13">
      <c r="A30" s="313"/>
      <c r="B30" s="368" t="s">
        <v>246</v>
      </c>
      <c r="C30" s="369"/>
      <c r="D30" s="370"/>
      <c r="E30" s="370"/>
      <c r="F30" s="370"/>
      <c r="G30" s="371"/>
      <c r="H30" s="372"/>
      <c r="I30" s="451"/>
      <c r="J30" s="452"/>
      <c r="K30" s="453" t="s">
        <v>264</v>
      </c>
      <c r="L30" s="454" t="s">
        <v>265</v>
      </c>
      <c r="M30" s="442">
        <v>20</v>
      </c>
    </row>
    <row r="31" ht="39" spans="1:13">
      <c r="A31" s="276">
        <v>45267</v>
      </c>
      <c r="B31" s="268" t="s">
        <v>266</v>
      </c>
      <c r="C31" s="345" t="s">
        <v>267</v>
      </c>
      <c r="D31" s="346"/>
      <c r="E31" s="346"/>
      <c r="F31" s="346"/>
      <c r="G31" s="347"/>
      <c r="H31" s="321" t="s">
        <v>268</v>
      </c>
      <c r="I31" s="420"/>
      <c r="J31" s="421"/>
      <c r="K31" s="453" t="s">
        <v>264</v>
      </c>
      <c r="L31" s="454" t="s">
        <v>269</v>
      </c>
      <c r="M31" s="442">
        <v>20</v>
      </c>
    </row>
    <row r="32" ht="23" customHeight="1" spans="1:13">
      <c r="A32" s="313"/>
      <c r="B32" s="272"/>
      <c r="C32" s="349"/>
      <c r="D32" s="350"/>
      <c r="E32" s="350"/>
      <c r="F32" s="350"/>
      <c r="G32" s="351"/>
      <c r="H32" s="325"/>
      <c r="I32" s="422"/>
      <c r="J32" s="423"/>
      <c r="K32" s="455" t="s">
        <v>270</v>
      </c>
      <c r="L32" s="456"/>
      <c r="M32" s="454">
        <f>SUM(M24:M31)</f>
        <v>100</v>
      </c>
    </row>
    <row r="33" ht="15.75" spans="1:13">
      <c r="A33" s="276">
        <v>45268</v>
      </c>
      <c r="B33" s="252" t="s">
        <v>271</v>
      </c>
      <c r="C33" s="259" t="s">
        <v>272</v>
      </c>
      <c r="D33" s="260"/>
      <c r="E33" s="260"/>
      <c r="F33" s="260"/>
      <c r="G33" s="261"/>
      <c r="H33" s="373" t="s">
        <v>87</v>
      </c>
      <c r="I33" s="457"/>
      <c r="J33" s="458"/>
      <c r="K33" s="459" t="s">
        <v>273</v>
      </c>
      <c r="L33" s="460"/>
      <c r="M33" s="461"/>
    </row>
    <row r="34" ht="31" customHeight="1" spans="1:13">
      <c r="A34" s="313"/>
      <c r="B34" s="374"/>
      <c r="C34" s="314" t="s">
        <v>274</v>
      </c>
      <c r="D34" s="315"/>
      <c r="E34" s="315"/>
      <c r="F34" s="315"/>
      <c r="G34" s="316"/>
      <c r="H34" s="375"/>
      <c r="I34" s="462"/>
      <c r="J34" s="463"/>
      <c r="K34" s="464" t="s">
        <v>275</v>
      </c>
      <c r="L34" s="465" t="s">
        <v>276</v>
      </c>
      <c r="M34" s="466"/>
    </row>
    <row r="35" spans="1:13">
      <c r="A35" s="313"/>
      <c r="B35" s="376" t="s">
        <v>277</v>
      </c>
      <c r="C35" s="309" t="s">
        <v>278</v>
      </c>
      <c r="D35" s="310"/>
      <c r="E35" s="310"/>
      <c r="F35" s="310"/>
      <c r="G35" s="311"/>
      <c r="H35" s="348" t="s">
        <v>85</v>
      </c>
      <c r="I35" s="434"/>
      <c r="J35" s="435"/>
      <c r="K35" s="424" t="s">
        <v>151</v>
      </c>
      <c r="L35" s="467"/>
      <c r="M35" s="468"/>
    </row>
    <row r="36" ht="15.75" spans="1:13">
      <c r="A36" s="279"/>
      <c r="B36" s="377"/>
      <c r="C36" s="275" t="s">
        <v>279</v>
      </c>
      <c r="D36" s="378"/>
      <c r="E36" s="378"/>
      <c r="F36" s="378"/>
      <c r="G36" s="379"/>
      <c r="H36" s="352"/>
      <c r="I36" s="436"/>
      <c r="J36" s="437"/>
      <c r="K36" s="427" t="s">
        <v>149</v>
      </c>
      <c r="L36" s="467"/>
      <c r="M36" s="468"/>
    </row>
    <row r="37" customHeight="1" spans="1:13">
      <c r="A37" s="301">
        <v>45275</v>
      </c>
      <c r="B37" s="268" t="s">
        <v>280</v>
      </c>
      <c r="C37" s="346" t="s">
        <v>281</v>
      </c>
      <c r="D37" s="346"/>
      <c r="E37" s="346"/>
      <c r="F37" s="346"/>
      <c r="G37" s="346"/>
      <c r="H37" s="380" t="s">
        <v>74</v>
      </c>
      <c r="I37" s="269"/>
      <c r="J37" s="270"/>
      <c r="K37" s="431" t="s">
        <v>153</v>
      </c>
      <c r="L37" s="467"/>
      <c r="M37" s="468"/>
    </row>
    <row r="38" ht="15.75" spans="1:13">
      <c r="A38" s="306"/>
      <c r="B38" s="272"/>
      <c r="C38" s="350"/>
      <c r="D38" s="350"/>
      <c r="E38" s="350"/>
      <c r="F38" s="350"/>
      <c r="G38" s="350"/>
      <c r="H38" s="381"/>
      <c r="I38" s="469"/>
      <c r="J38" s="470"/>
      <c r="K38" s="471" t="s">
        <v>147</v>
      </c>
      <c r="L38" s="472"/>
      <c r="M38" s="473"/>
    </row>
    <row r="39" spans="1:13">
      <c r="A39" s="306"/>
      <c r="B39" s="272" t="s">
        <v>271</v>
      </c>
      <c r="C39" s="350"/>
      <c r="D39" s="350"/>
      <c r="E39" s="350"/>
      <c r="F39" s="350"/>
      <c r="G39" s="350"/>
      <c r="H39" s="381"/>
      <c r="I39" s="469"/>
      <c r="J39" s="470"/>
      <c r="K39" s="474" t="s">
        <v>282</v>
      </c>
      <c r="L39" s="465" t="s">
        <v>283</v>
      </c>
      <c r="M39" s="466"/>
    </row>
    <row r="40" ht="31" customHeight="1" spans="1:13">
      <c r="A40" s="382"/>
      <c r="B40" s="297"/>
      <c r="C40" s="383"/>
      <c r="D40" s="383"/>
      <c r="E40" s="383"/>
      <c r="F40" s="383"/>
      <c r="G40" s="383"/>
      <c r="H40" s="384"/>
      <c r="I40" s="273"/>
      <c r="J40" s="274"/>
      <c r="K40" s="475"/>
      <c r="L40" s="472"/>
      <c r="M40" s="473"/>
    </row>
  </sheetData>
  <mergeCells count="88">
    <mergeCell ref="C1:G1"/>
    <mergeCell ref="H1:J1"/>
    <mergeCell ref="K1:M1"/>
    <mergeCell ref="C2:G2"/>
    <mergeCell ref="C3:G3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8:G18"/>
    <mergeCell ref="H18:I18"/>
    <mergeCell ref="C19:G19"/>
    <mergeCell ref="H19:I19"/>
    <mergeCell ref="C20:G20"/>
    <mergeCell ref="H20:I20"/>
    <mergeCell ref="C21:G21"/>
    <mergeCell ref="H21:I21"/>
    <mergeCell ref="K22:M22"/>
    <mergeCell ref="C26:G26"/>
    <mergeCell ref="C27:G27"/>
    <mergeCell ref="C28:G28"/>
    <mergeCell ref="K32:L32"/>
    <mergeCell ref="C33:G33"/>
    <mergeCell ref="K33:M33"/>
    <mergeCell ref="C34:G34"/>
    <mergeCell ref="C35:G35"/>
    <mergeCell ref="C36:G36"/>
    <mergeCell ref="A1:A3"/>
    <mergeCell ref="A4:A5"/>
    <mergeCell ref="A6:A7"/>
    <mergeCell ref="A8:A9"/>
    <mergeCell ref="A10:A11"/>
    <mergeCell ref="A12:A13"/>
    <mergeCell ref="A14:A15"/>
    <mergeCell ref="A16:A17"/>
    <mergeCell ref="A18:A21"/>
    <mergeCell ref="A22:A23"/>
    <mergeCell ref="A24:A25"/>
    <mergeCell ref="A26:A28"/>
    <mergeCell ref="A29:A30"/>
    <mergeCell ref="A31:A32"/>
    <mergeCell ref="A33:A36"/>
    <mergeCell ref="A37:A40"/>
    <mergeCell ref="B1:B3"/>
    <mergeCell ref="B4:B5"/>
    <mergeCell ref="B6:B7"/>
    <mergeCell ref="B8:B9"/>
    <mergeCell ref="B10:B11"/>
    <mergeCell ref="B16:B17"/>
    <mergeCell ref="B22:B23"/>
    <mergeCell ref="B24:B25"/>
    <mergeCell ref="B26:B28"/>
    <mergeCell ref="B31:B32"/>
    <mergeCell ref="B33:B34"/>
    <mergeCell ref="B35:B36"/>
    <mergeCell ref="B37:B40"/>
    <mergeCell ref="K39:K40"/>
    <mergeCell ref="H22:J23"/>
    <mergeCell ref="L39:M40"/>
    <mergeCell ref="C37:G40"/>
    <mergeCell ref="H37:J40"/>
    <mergeCell ref="H29:J30"/>
    <mergeCell ref="H31:J32"/>
    <mergeCell ref="H33:J34"/>
    <mergeCell ref="L34:M38"/>
    <mergeCell ref="H4:J5"/>
    <mergeCell ref="H24:J25"/>
    <mergeCell ref="C29:G30"/>
    <mergeCell ref="C31:G32"/>
    <mergeCell ref="H35:J36"/>
    <mergeCell ref="H26:J28"/>
    <mergeCell ref="C24:G25"/>
    <mergeCell ref="H6:J7"/>
    <mergeCell ref="C22:G23"/>
    <mergeCell ref="H10:J11"/>
    <mergeCell ref="H12:J13"/>
    <mergeCell ref="H14:J15"/>
    <mergeCell ref="H16:J17"/>
    <mergeCell ref="H2:J3"/>
    <mergeCell ref="H8:J9"/>
    <mergeCell ref="C4:G5"/>
    <mergeCell ref="C16:G17"/>
  </mergeCells>
  <pageMargins left="0.511811024" right="0.511811024" top="0.787401575" bottom="0.787401575" header="0.31496062" footer="0.31496062"/>
  <pageSetup paperSize="9" orientation="portrait" horizontalDpi="3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abSelected="1" zoomScale="121" zoomScaleNormal="121" workbookViewId="0">
      <selection activeCell="P20" sqref="P20"/>
    </sheetView>
  </sheetViews>
  <sheetFormatPr defaultColWidth="11.5047619047619" defaultRowHeight="15"/>
  <cols>
    <col min="1" max="1" width="16.6666666666667" customWidth="1"/>
    <col min="2" max="2" width="51.3333333333333" customWidth="1"/>
    <col min="3" max="3" width="5.82857142857143" customWidth="1"/>
    <col min="4" max="4" width="5.33333333333333" customWidth="1"/>
    <col min="5" max="5" width="7" customWidth="1"/>
    <col min="6" max="7" width="5.66666666666667" customWidth="1"/>
    <col min="8" max="8" width="6.66666666666667" customWidth="1"/>
    <col min="9" max="9" width="6.33333333333333" customWidth="1"/>
    <col min="10" max="10" width="5.33333333333333" customWidth="1"/>
    <col min="11" max="11" width="6.66666666666667" customWidth="1"/>
    <col min="12" max="12" width="8.66666666666667" customWidth="1"/>
    <col min="13" max="13" width="6.5047619047619" customWidth="1"/>
    <col min="14" max="14" width="9.16190476190476" customWidth="1"/>
  </cols>
  <sheetData>
    <row r="1" ht="30.75" spans="1:14">
      <c r="A1" s="1" t="s">
        <v>284</v>
      </c>
      <c r="B1" s="2" t="s">
        <v>285</v>
      </c>
      <c r="C1" s="3" t="s">
        <v>286</v>
      </c>
      <c r="D1" s="4"/>
      <c r="E1" s="4"/>
      <c r="F1" s="4"/>
      <c r="G1" s="4"/>
      <c r="H1" s="4"/>
      <c r="I1" s="4"/>
      <c r="J1" s="4"/>
      <c r="K1" s="4"/>
      <c r="L1" s="4"/>
      <c r="M1" s="181"/>
      <c r="N1" s="182"/>
    </row>
    <row r="2" ht="15.75" spans="1:14">
      <c r="A2" s="5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83"/>
      <c r="N2" s="184"/>
    </row>
    <row r="3" ht="15.75" spans="1:14">
      <c r="A3" s="7"/>
      <c r="B3" s="8"/>
      <c r="C3" s="9">
        <v>1</v>
      </c>
      <c r="D3" s="10">
        <v>2</v>
      </c>
      <c r="E3" s="10">
        <v>3</v>
      </c>
      <c r="F3" s="11">
        <v>4</v>
      </c>
      <c r="G3" s="12">
        <v>5</v>
      </c>
      <c r="H3" s="13">
        <v>6</v>
      </c>
      <c r="I3" s="13">
        <v>7</v>
      </c>
      <c r="J3" s="185">
        <v>8</v>
      </c>
      <c r="K3" s="186">
        <v>9</v>
      </c>
      <c r="L3" s="10">
        <v>10</v>
      </c>
      <c r="M3" s="11">
        <v>11</v>
      </c>
      <c r="N3" s="184"/>
    </row>
    <row r="4" customHeight="1" spans="1:14">
      <c r="A4" s="14" t="s">
        <v>288</v>
      </c>
      <c r="B4" s="15" t="s">
        <v>289</v>
      </c>
      <c r="C4" s="16" t="s">
        <v>38</v>
      </c>
      <c r="D4" s="17" t="s">
        <v>38</v>
      </c>
      <c r="E4" s="17" t="s">
        <v>38</v>
      </c>
      <c r="F4" s="18" t="s">
        <v>38</v>
      </c>
      <c r="G4" s="19" t="s">
        <v>38</v>
      </c>
      <c r="H4" s="20" t="s">
        <v>38</v>
      </c>
      <c r="I4" s="20" t="s">
        <v>38</v>
      </c>
      <c r="J4" s="187" t="s">
        <v>38</v>
      </c>
      <c r="K4" s="188" t="s">
        <v>38</v>
      </c>
      <c r="L4" s="17" t="s">
        <v>38</v>
      </c>
      <c r="M4" s="17" t="s">
        <v>38</v>
      </c>
      <c r="N4" s="189"/>
    </row>
    <row r="5" ht="15.75" spans="1:14">
      <c r="A5" s="21"/>
      <c r="B5" s="22" t="s">
        <v>290</v>
      </c>
      <c r="C5" s="23" t="s">
        <v>38</v>
      </c>
      <c r="D5" s="24" t="s">
        <v>38</v>
      </c>
      <c r="E5" s="24" t="s">
        <v>38</v>
      </c>
      <c r="F5" s="25" t="s">
        <v>38</v>
      </c>
      <c r="G5" s="26" t="s">
        <v>38</v>
      </c>
      <c r="H5" s="27" t="s">
        <v>38</v>
      </c>
      <c r="I5" s="27" t="s">
        <v>38</v>
      </c>
      <c r="J5" s="190" t="s">
        <v>38</v>
      </c>
      <c r="K5" s="191" t="s">
        <v>38</v>
      </c>
      <c r="L5" s="24" t="s">
        <v>38</v>
      </c>
      <c r="M5" s="24" t="s">
        <v>38</v>
      </c>
      <c r="N5" s="189"/>
    </row>
    <row r="6" ht="15.75" spans="1:14">
      <c r="A6" s="21"/>
      <c r="B6" s="28" t="s">
        <v>291</v>
      </c>
      <c r="C6" s="23" t="s">
        <v>38</v>
      </c>
      <c r="D6" s="24" t="s">
        <v>38</v>
      </c>
      <c r="E6" s="24" t="s">
        <v>38</v>
      </c>
      <c r="F6" s="25" t="s">
        <v>38</v>
      </c>
      <c r="G6" s="26" t="s">
        <v>38</v>
      </c>
      <c r="H6" s="27" t="s">
        <v>38</v>
      </c>
      <c r="I6" s="27" t="s">
        <v>38</v>
      </c>
      <c r="J6" s="190" t="s">
        <v>38</v>
      </c>
      <c r="K6" s="191" t="s">
        <v>38</v>
      </c>
      <c r="L6" s="24" t="s">
        <v>38</v>
      </c>
      <c r="M6" s="24" t="s">
        <v>38</v>
      </c>
      <c r="N6" s="189"/>
    </row>
    <row r="7" ht="15.75" spans="1:14">
      <c r="A7" s="21"/>
      <c r="B7" s="28" t="s">
        <v>292</v>
      </c>
      <c r="C7" s="23" t="s">
        <v>38</v>
      </c>
      <c r="D7" s="24" t="s">
        <v>38</v>
      </c>
      <c r="E7" s="24" t="s">
        <v>38</v>
      </c>
      <c r="F7" s="25" t="s">
        <v>38</v>
      </c>
      <c r="G7" s="26" t="s">
        <v>38</v>
      </c>
      <c r="H7" s="27" t="s">
        <v>38</v>
      </c>
      <c r="I7" s="27" t="s">
        <v>38</v>
      </c>
      <c r="J7" s="190" t="s">
        <v>38</v>
      </c>
      <c r="K7" s="191" t="s">
        <v>38</v>
      </c>
      <c r="L7" s="24" t="s">
        <v>38</v>
      </c>
      <c r="M7" s="24" t="s">
        <v>38</v>
      </c>
      <c r="N7" s="189"/>
    </row>
    <row r="8" ht="15.75" spans="1:14">
      <c r="A8" s="21"/>
      <c r="B8" s="29" t="s">
        <v>293</v>
      </c>
      <c r="C8" s="23" t="s">
        <v>38</v>
      </c>
      <c r="D8" s="24" t="s">
        <v>38</v>
      </c>
      <c r="E8" s="24" t="s">
        <v>38</v>
      </c>
      <c r="F8" s="25" t="s">
        <v>38</v>
      </c>
      <c r="G8" s="26" t="s">
        <v>38</v>
      </c>
      <c r="H8" s="27" t="s">
        <v>38</v>
      </c>
      <c r="I8" s="27" t="s">
        <v>38</v>
      </c>
      <c r="J8" s="190" t="s">
        <v>38</v>
      </c>
      <c r="K8" s="191" t="s">
        <v>38</v>
      </c>
      <c r="L8" s="24" t="s">
        <v>38</v>
      </c>
      <c r="M8" s="24" t="s">
        <v>38</v>
      </c>
      <c r="N8" s="189"/>
    </row>
    <row r="9" ht="15.75" spans="1:14">
      <c r="A9" s="21"/>
      <c r="B9" s="28" t="s">
        <v>294</v>
      </c>
      <c r="C9" s="23" t="s">
        <v>38</v>
      </c>
      <c r="D9" s="24" t="s">
        <v>38</v>
      </c>
      <c r="E9" s="24" t="s">
        <v>38</v>
      </c>
      <c r="F9" s="25" t="s">
        <v>38</v>
      </c>
      <c r="G9" s="26" t="s">
        <v>38</v>
      </c>
      <c r="H9" s="27" t="s">
        <v>38</v>
      </c>
      <c r="I9" s="27" t="s">
        <v>38</v>
      </c>
      <c r="J9" s="190" t="s">
        <v>38</v>
      </c>
      <c r="K9" s="191" t="s">
        <v>38</v>
      </c>
      <c r="L9" s="24" t="s">
        <v>38</v>
      </c>
      <c r="M9" s="24" t="s">
        <v>38</v>
      </c>
      <c r="N9" s="189"/>
    </row>
    <row r="10" ht="15.75" spans="1:14">
      <c r="A10" s="30"/>
      <c r="B10" s="28" t="s">
        <v>295</v>
      </c>
      <c r="C10" s="31" t="s">
        <v>38</v>
      </c>
      <c r="D10" s="32" t="s">
        <v>38</v>
      </c>
      <c r="E10" s="32" t="s">
        <v>38</v>
      </c>
      <c r="F10" s="33" t="s">
        <v>38</v>
      </c>
      <c r="G10" s="34" t="s">
        <v>38</v>
      </c>
      <c r="H10" s="35" t="s">
        <v>38</v>
      </c>
      <c r="I10" s="35" t="s">
        <v>38</v>
      </c>
      <c r="J10" s="192" t="s">
        <v>38</v>
      </c>
      <c r="K10" s="193" t="s">
        <v>38</v>
      </c>
      <c r="L10" s="32" t="s">
        <v>38</v>
      </c>
      <c r="M10" s="32" t="s">
        <v>38</v>
      </c>
      <c r="N10" s="189"/>
    </row>
    <row r="11" ht="15.75" spans="1:14">
      <c r="A11" s="36" t="s">
        <v>296</v>
      </c>
      <c r="B11" s="37"/>
      <c r="C11" s="38">
        <f>SUM(COUNTIF(C4:C10,"=E")*0.26,COUNTIF(C4:C10,"=S")*0.234,COUNTIF(C4:C10,"=M")*0.13,COUNTIF(C4:C10,"=I")*0)</f>
        <v>1.638</v>
      </c>
      <c r="D11" s="38">
        <f t="shared" ref="D11:M11" si="0">SUM(COUNTIF(D4:D10,"=E")*0.26,COUNTIF(D4:D10,"=S")*0.234,COUNTIF(D4:D10,"=M")*0.13,COUNTIF(D4:D10,"=I")*0)</f>
        <v>1.638</v>
      </c>
      <c r="E11" s="38">
        <f t="shared" si="0"/>
        <v>1.638</v>
      </c>
      <c r="F11" s="38">
        <f t="shared" si="0"/>
        <v>1.638</v>
      </c>
      <c r="G11" s="38">
        <f t="shared" si="0"/>
        <v>1.638</v>
      </c>
      <c r="H11" s="38">
        <f t="shared" si="0"/>
        <v>1.638</v>
      </c>
      <c r="I11" s="38">
        <f t="shared" si="0"/>
        <v>1.638</v>
      </c>
      <c r="J11" s="38">
        <f t="shared" si="0"/>
        <v>1.638</v>
      </c>
      <c r="K11" s="38">
        <f t="shared" si="0"/>
        <v>1.638</v>
      </c>
      <c r="L11" s="38">
        <f t="shared" si="0"/>
        <v>1.638</v>
      </c>
      <c r="M11" s="38">
        <f t="shared" si="0"/>
        <v>1.638</v>
      </c>
      <c r="N11" s="194"/>
    </row>
    <row r="12" ht="15.75" spans="1:14">
      <c r="A12" s="39"/>
      <c r="B12" s="40"/>
      <c r="C12" s="41">
        <f>SUM(C11:F11)</f>
        <v>6.552</v>
      </c>
      <c r="D12" s="42"/>
      <c r="E12" s="42"/>
      <c r="F12" s="43"/>
      <c r="G12" s="41">
        <f>SUM(G11:J11)</f>
        <v>6.552</v>
      </c>
      <c r="H12" s="42"/>
      <c r="I12" s="42"/>
      <c r="J12" s="43"/>
      <c r="K12" s="41">
        <f>SUM(K11:M11)</f>
        <v>4.914</v>
      </c>
      <c r="L12" s="42"/>
      <c r="M12" s="43"/>
      <c r="N12" s="195"/>
    </row>
    <row r="13" ht="15.75" spans="1:14">
      <c r="A13" s="44" t="s">
        <v>270</v>
      </c>
      <c r="B13" s="45"/>
      <c r="C13" s="46">
        <f>SUM(C12:M12)</f>
        <v>18.018</v>
      </c>
      <c r="D13" s="47"/>
      <c r="E13" s="47"/>
      <c r="F13" s="47"/>
      <c r="G13" s="47"/>
      <c r="H13" s="47"/>
      <c r="I13" s="47"/>
      <c r="J13" s="47"/>
      <c r="K13" s="47"/>
      <c r="L13" s="47"/>
      <c r="M13" s="196"/>
      <c r="N13" s="197"/>
    </row>
    <row r="14" ht="16.5" spans="1:14">
      <c r="A14" s="48" t="s">
        <v>297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198"/>
      <c r="N14" s="199"/>
    </row>
    <row r="15" ht="49" customHeight="1" spans="1:14">
      <c r="A15" s="51" t="s">
        <v>298</v>
      </c>
      <c r="B15" s="52" t="s">
        <v>299</v>
      </c>
      <c r="C15" s="53" t="s">
        <v>38</v>
      </c>
      <c r="D15" s="54" t="s">
        <v>38</v>
      </c>
      <c r="E15" s="54" t="s">
        <v>38</v>
      </c>
      <c r="F15" s="55" t="s">
        <v>38</v>
      </c>
      <c r="G15" s="26" t="s">
        <v>38</v>
      </c>
      <c r="H15" s="27" t="s">
        <v>38</v>
      </c>
      <c r="I15" s="27" t="s">
        <v>38</v>
      </c>
      <c r="J15" s="190" t="s">
        <v>38</v>
      </c>
      <c r="K15" s="200" t="s">
        <v>38</v>
      </c>
      <c r="L15" s="54" t="s">
        <v>38</v>
      </c>
      <c r="M15" s="54" t="s">
        <v>38</v>
      </c>
      <c r="N15" s="189"/>
    </row>
    <row r="16" ht="56" customHeight="1" spans="1:14">
      <c r="A16" s="56" t="s">
        <v>300</v>
      </c>
      <c r="B16" s="57" t="s">
        <v>301</v>
      </c>
      <c r="C16" s="53" t="s">
        <v>38</v>
      </c>
      <c r="D16" s="54" t="s">
        <v>38</v>
      </c>
      <c r="E16" s="54" t="s">
        <v>38</v>
      </c>
      <c r="F16" s="55" t="s">
        <v>38</v>
      </c>
      <c r="G16" s="26" t="s">
        <v>38</v>
      </c>
      <c r="H16" s="27" t="s">
        <v>38</v>
      </c>
      <c r="I16" s="27" t="s">
        <v>38</v>
      </c>
      <c r="J16" s="190" t="s">
        <v>38</v>
      </c>
      <c r="K16" s="200" t="s">
        <v>38</v>
      </c>
      <c r="L16" s="54" t="s">
        <v>38</v>
      </c>
      <c r="M16" s="54" t="s">
        <v>38</v>
      </c>
      <c r="N16" s="189"/>
    </row>
    <row r="17" ht="66" customHeight="1" spans="1:14">
      <c r="A17" s="58"/>
      <c r="B17" s="59" t="s">
        <v>302</v>
      </c>
      <c r="C17" s="53" t="s">
        <v>38</v>
      </c>
      <c r="D17" s="54" t="s">
        <v>38</v>
      </c>
      <c r="E17" s="54" t="s">
        <v>38</v>
      </c>
      <c r="F17" s="55" t="s">
        <v>38</v>
      </c>
      <c r="G17" s="26" t="s">
        <v>38</v>
      </c>
      <c r="H17" s="27" t="s">
        <v>38</v>
      </c>
      <c r="I17" s="27" t="s">
        <v>38</v>
      </c>
      <c r="J17" s="190" t="s">
        <v>38</v>
      </c>
      <c r="K17" s="200" t="s">
        <v>38</v>
      </c>
      <c r="L17" s="54" t="s">
        <v>38</v>
      </c>
      <c r="M17" s="54" t="s">
        <v>38</v>
      </c>
      <c r="N17" s="189"/>
    </row>
    <row r="18" ht="108" customHeight="1" spans="1:14">
      <c r="A18" s="58"/>
      <c r="B18" s="60" t="s">
        <v>303</v>
      </c>
      <c r="C18" s="53" t="s">
        <v>38</v>
      </c>
      <c r="D18" s="54" t="s">
        <v>38</v>
      </c>
      <c r="E18" s="54" t="s">
        <v>38</v>
      </c>
      <c r="F18" s="55" t="s">
        <v>38</v>
      </c>
      <c r="G18" s="26" t="s">
        <v>38</v>
      </c>
      <c r="H18" s="27" t="s">
        <v>38</v>
      </c>
      <c r="I18" s="27" t="s">
        <v>38</v>
      </c>
      <c r="J18" s="190" t="s">
        <v>38</v>
      </c>
      <c r="K18" s="200" t="s">
        <v>38</v>
      </c>
      <c r="L18" s="54" t="s">
        <v>38</v>
      </c>
      <c r="M18" s="54" t="s">
        <v>38</v>
      </c>
      <c r="N18" s="189"/>
    </row>
    <row r="19" ht="65" customHeight="1" spans="1:14">
      <c r="A19" s="58"/>
      <c r="B19" s="61" t="s">
        <v>304</v>
      </c>
      <c r="C19" s="53" t="s">
        <v>38</v>
      </c>
      <c r="D19" s="54" t="s">
        <v>38</v>
      </c>
      <c r="E19" s="54" t="s">
        <v>38</v>
      </c>
      <c r="F19" s="55" t="s">
        <v>38</v>
      </c>
      <c r="G19" s="26" t="s">
        <v>38</v>
      </c>
      <c r="H19" s="27" t="s">
        <v>38</v>
      </c>
      <c r="I19" s="27" t="s">
        <v>38</v>
      </c>
      <c r="J19" s="190" t="s">
        <v>38</v>
      </c>
      <c r="K19" s="200" t="s">
        <v>38</v>
      </c>
      <c r="L19" s="54" t="s">
        <v>38</v>
      </c>
      <c r="M19" s="54" t="s">
        <v>38</v>
      </c>
      <c r="N19" s="189"/>
    </row>
    <row r="20" ht="39" spans="1:14">
      <c r="A20" s="62" t="s">
        <v>305</v>
      </c>
      <c r="B20" s="63" t="s">
        <v>306</v>
      </c>
      <c r="C20" s="64" t="s">
        <v>38</v>
      </c>
      <c r="D20" s="65" t="s">
        <v>38</v>
      </c>
      <c r="E20" s="65" t="s">
        <v>38</v>
      </c>
      <c r="F20" s="66" t="s">
        <v>38</v>
      </c>
      <c r="G20" s="67" t="s">
        <v>38</v>
      </c>
      <c r="H20" s="68" t="s">
        <v>38</v>
      </c>
      <c r="I20" s="68" t="s">
        <v>38</v>
      </c>
      <c r="J20" s="201" t="s">
        <v>38</v>
      </c>
      <c r="K20" s="202" t="s">
        <v>38</v>
      </c>
      <c r="L20" s="65" t="s">
        <v>38</v>
      </c>
      <c r="M20" s="65" t="s">
        <v>38</v>
      </c>
      <c r="N20" s="203"/>
    </row>
    <row r="21" ht="15.75" spans="1:14">
      <c r="A21" s="69" t="s">
        <v>296</v>
      </c>
      <c r="B21" s="70"/>
      <c r="C21" s="38">
        <f>SUM(COUNTIF(C14:C20,"=E")*0.304,COUNTIF(C14:C20,"=S")*0.273,COUNTIF(C14:C20,"=M")*0.152,COUNTIF(C14:C20,"=I")*0)</f>
        <v>1.638</v>
      </c>
      <c r="D21" s="38">
        <f t="shared" ref="D21:M21" si="1">SUM(COUNTIF(D14:D20,"=E")*0.304,COUNTIF(D14:D20,"=S")*0.273,COUNTIF(D14:D20,"=M")*0.152,COUNTIF(D14:D20,"=I")*0)</f>
        <v>1.638</v>
      </c>
      <c r="E21" s="38">
        <f t="shared" si="1"/>
        <v>1.638</v>
      </c>
      <c r="F21" s="38">
        <f t="shared" si="1"/>
        <v>1.638</v>
      </c>
      <c r="G21" s="38">
        <f t="shared" si="1"/>
        <v>1.638</v>
      </c>
      <c r="H21" s="38">
        <f t="shared" si="1"/>
        <v>1.638</v>
      </c>
      <c r="I21" s="38">
        <f t="shared" si="1"/>
        <v>1.638</v>
      </c>
      <c r="J21" s="38">
        <f t="shared" si="1"/>
        <v>1.638</v>
      </c>
      <c r="K21" s="38">
        <f t="shared" si="1"/>
        <v>1.638</v>
      </c>
      <c r="L21" s="38">
        <f t="shared" si="1"/>
        <v>1.638</v>
      </c>
      <c r="M21" s="38">
        <f t="shared" si="1"/>
        <v>1.638</v>
      </c>
      <c r="N21" s="194"/>
    </row>
    <row r="22" ht="15.75" spans="1:14">
      <c r="A22" s="71"/>
      <c r="B22" s="72"/>
      <c r="C22" s="73">
        <f>SUM(C21:F21)</f>
        <v>6.552</v>
      </c>
      <c r="D22" s="74"/>
      <c r="E22" s="74"/>
      <c r="F22" s="75"/>
      <c r="G22" s="73">
        <f>SUM(G21:J21)</f>
        <v>6.552</v>
      </c>
      <c r="H22" s="74"/>
      <c r="I22" s="74"/>
      <c r="J22" s="75"/>
      <c r="K22" s="73">
        <f>SUM(K21:M21)</f>
        <v>4.914</v>
      </c>
      <c r="L22" s="74"/>
      <c r="M22" s="75"/>
      <c r="N22" s="204"/>
    </row>
    <row r="23" ht="15.75" spans="1:14">
      <c r="A23" s="76" t="s">
        <v>270</v>
      </c>
      <c r="B23" s="77"/>
      <c r="C23" s="78">
        <f>SUM(C22:M22)</f>
        <v>18.018</v>
      </c>
      <c r="D23" s="79"/>
      <c r="E23" s="79"/>
      <c r="F23" s="79"/>
      <c r="G23" s="79"/>
      <c r="H23" s="79"/>
      <c r="I23" s="79"/>
      <c r="J23" s="79"/>
      <c r="K23" s="79"/>
      <c r="L23" s="79"/>
      <c r="M23" s="205"/>
      <c r="N23" s="206"/>
    </row>
    <row r="24" customHeight="1" spans="1:13">
      <c r="A24" s="80" t="s">
        <v>307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07"/>
    </row>
    <row r="25" customHeight="1" spans="1:13">
      <c r="A25" s="82" t="s">
        <v>308</v>
      </c>
      <c r="B25" s="83" t="s">
        <v>309</v>
      </c>
      <c r="C25" s="84" t="s">
        <v>28</v>
      </c>
      <c r="D25" s="85"/>
      <c r="E25" s="85"/>
      <c r="F25" s="85"/>
      <c r="G25" s="85"/>
      <c r="H25" s="85"/>
      <c r="I25" s="85"/>
      <c r="J25" s="85"/>
      <c r="K25" s="85"/>
      <c r="L25" s="85"/>
      <c r="M25" s="208"/>
    </row>
    <row r="26" ht="18" customHeight="1" spans="1:13">
      <c r="A26" s="86"/>
      <c r="B26" s="87" t="s">
        <v>310</v>
      </c>
      <c r="C26" s="88" t="s">
        <v>38</v>
      </c>
      <c r="D26" s="89"/>
      <c r="E26" s="89"/>
      <c r="F26" s="89"/>
      <c r="G26" s="89"/>
      <c r="H26" s="89"/>
      <c r="I26" s="89"/>
      <c r="J26" s="89"/>
      <c r="K26" s="89"/>
      <c r="L26" s="89"/>
      <c r="M26" s="209"/>
    </row>
    <row r="27" ht="51" spans="1:13">
      <c r="A27" s="86"/>
      <c r="B27" s="90" t="s">
        <v>311</v>
      </c>
      <c r="C27" s="88" t="s">
        <v>38</v>
      </c>
      <c r="D27" s="89"/>
      <c r="E27" s="89"/>
      <c r="F27" s="89"/>
      <c r="G27" s="89"/>
      <c r="H27" s="89"/>
      <c r="I27" s="89"/>
      <c r="J27" s="89"/>
      <c r="K27" s="89"/>
      <c r="L27" s="89"/>
      <c r="M27" s="209"/>
    </row>
    <row r="28" ht="14" customHeight="1" spans="1:13">
      <c r="A28" s="86"/>
      <c r="B28" s="91" t="s">
        <v>312</v>
      </c>
      <c r="C28" s="88" t="s">
        <v>38</v>
      </c>
      <c r="D28" s="89"/>
      <c r="E28" s="89"/>
      <c r="F28" s="89"/>
      <c r="G28" s="89"/>
      <c r="H28" s="89"/>
      <c r="I28" s="89"/>
      <c r="J28" s="89"/>
      <c r="K28" s="89"/>
      <c r="L28" s="89"/>
      <c r="M28" s="209"/>
    </row>
    <row r="29" ht="15.75" spans="1:13">
      <c r="A29" s="92"/>
      <c r="B29" s="83" t="s">
        <v>313</v>
      </c>
      <c r="C29" s="93" t="s">
        <v>28</v>
      </c>
      <c r="D29" s="94"/>
      <c r="E29" s="94"/>
      <c r="F29" s="94"/>
      <c r="G29" s="94"/>
      <c r="H29" s="94"/>
      <c r="I29" s="94"/>
      <c r="J29" s="94"/>
      <c r="K29" s="94"/>
      <c r="L29" s="94"/>
      <c r="M29" s="210"/>
    </row>
    <row r="30" ht="15.75" spans="1:13">
      <c r="A30" s="95" t="s">
        <v>296</v>
      </c>
      <c r="B30" s="96"/>
      <c r="C30" s="97">
        <f>SUM(COUNTIF(C25:C29,"=E")*1,COUNTIF(C25:C29,"=S")*0.8,COUNTIF(C25:C29,"=M")*0.5,COUNTIF(C25:C29,"=I")*0)</f>
        <v>3.4</v>
      </c>
      <c r="D30" s="98"/>
      <c r="E30" s="98"/>
      <c r="F30" s="98"/>
      <c r="G30" s="98"/>
      <c r="H30" s="98"/>
      <c r="I30" s="98"/>
      <c r="J30" s="98"/>
      <c r="K30" s="98"/>
      <c r="L30" s="98"/>
      <c r="M30" s="211"/>
    </row>
    <row r="31" ht="15.75" spans="1:13">
      <c r="A31" s="99"/>
      <c r="B31" s="100"/>
      <c r="C31" s="101">
        <f>SUM(C30:M30)</f>
        <v>3.4</v>
      </c>
      <c r="D31" s="102"/>
      <c r="E31" s="102"/>
      <c r="F31" s="102"/>
      <c r="G31" s="102"/>
      <c r="H31" s="102"/>
      <c r="I31" s="102"/>
      <c r="J31" s="102"/>
      <c r="K31" s="102"/>
      <c r="L31" s="102"/>
      <c r="M31" s="212"/>
    </row>
    <row r="32" ht="15.75" spans="1:13">
      <c r="A32" s="99"/>
      <c r="B32" s="100"/>
      <c r="C32" s="103" t="s">
        <v>265</v>
      </c>
      <c r="D32" s="104"/>
      <c r="E32" s="104"/>
      <c r="F32" s="105"/>
      <c r="G32" s="103" t="s">
        <v>269</v>
      </c>
      <c r="H32" s="104"/>
      <c r="I32" s="104"/>
      <c r="J32" s="105"/>
      <c r="K32" s="103" t="s">
        <v>314</v>
      </c>
      <c r="L32" s="104"/>
      <c r="M32" s="105"/>
    </row>
    <row r="33" ht="15.75" spans="1:13">
      <c r="A33" s="106"/>
      <c r="B33" s="107"/>
      <c r="C33" s="108">
        <f>SUM(C12:M12)</f>
        <v>18.018</v>
      </c>
      <c r="D33" s="109"/>
      <c r="E33" s="109"/>
      <c r="F33" s="110"/>
      <c r="G33" s="108">
        <f>SUM(C22:M22)</f>
        <v>18.018</v>
      </c>
      <c r="H33" s="109"/>
      <c r="I33" s="109"/>
      <c r="J33" s="110"/>
      <c r="K33" s="108">
        <f>SUM(C30:M30)</f>
        <v>3.4</v>
      </c>
      <c r="L33" s="109"/>
      <c r="M33" s="110"/>
    </row>
    <row r="34" ht="33" customHeight="1" spans="1:13">
      <c r="A34" s="111" t="s">
        <v>270</v>
      </c>
      <c r="B34" s="112"/>
      <c r="C34" s="101">
        <f>SUM(C33+G33+K33)</f>
        <v>39.436</v>
      </c>
      <c r="D34" s="102"/>
      <c r="E34" s="102"/>
      <c r="F34" s="102"/>
      <c r="G34" s="102"/>
      <c r="H34" s="102"/>
      <c r="I34" s="102"/>
      <c r="J34" s="102"/>
      <c r="K34" s="102"/>
      <c r="L34" s="102"/>
      <c r="M34" s="212"/>
    </row>
    <row r="35" ht="16.5" spans="1:13">
      <c r="A35" s="113"/>
      <c r="B35" s="114"/>
      <c r="C35" s="115" t="s">
        <v>315</v>
      </c>
      <c r="D35" s="116"/>
      <c r="E35" s="116"/>
      <c r="F35" s="116"/>
      <c r="G35" s="117"/>
      <c r="H35" s="118" t="s">
        <v>6</v>
      </c>
      <c r="I35" s="213"/>
      <c r="J35" s="213"/>
      <c r="K35" s="213"/>
      <c r="L35" s="213"/>
      <c r="M35" s="214"/>
    </row>
    <row r="36" ht="15.75" spans="1:13">
      <c r="A36" s="119"/>
      <c r="B36" s="120"/>
      <c r="C36" s="121" t="s">
        <v>316</v>
      </c>
      <c r="D36" s="122"/>
      <c r="E36" s="122"/>
      <c r="F36" s="122"/>
      <c r="G36" s="123"/>
      <c r="H36" s="124">
        <f>SUM(COUNTIF(H35,"=B")*2,COUNTIF(H35,"=C")*5,COUNTIF(H35,"=A")*0,COUNTIF(H35,"=D")*20)</f>
        <v>2</v>
      </c>
      <c r="I36" s="215">
        <f>SUM(COUNTIF(H36,"=B")*2,COUNTIF(H36,"=C")*5,COUNTIF(H36,"=A")*0,COUNTIF(H36,"=D")*20)</f>
        <v>0</v>
      </c>
      <c r="J36" s="215">
        <f>SUM(COUNTIF(I36,"=B")*2,COUNTIF(I36,"=C")*5,COUNTIF(I36,"=A")*0,COUNTIF(I36,"=D")*20)</f>
        <v>0</v>
      </c>
      <c r="K36" s="215">
        <f>SUM(COUNTIF(J36,"=B")*2,COUNTIF(J36,"=C")*5,COUNTIF(J36,"=A")*0,COUNTIF(J36,"=D")*20)</f>
        <v>0</v>
      </c>
      <c r="L36" s="215">
        <f>SUM(COUNTIF(K36,"=B")*2,COUNTIF(K36,"=C")*5,COUNTIF(K36,"=A")*0,COUNTIF(K36,"=D")*20)</f>
        <v>0</v>
      </c>
      <c r="M36" s="216">
        <f>SUM(COUNTIF(L36,"=B")*2,COUNTIF(L36,"=C")*5,COUNTIF(L36,"=A")*0,COUNTIF(L36,"=D")*20)</f>
        <v>0</v>
      </c>
    </row>
    <row r="37" ht="16.5" spans="1:13">
      <c r="A37" s="119"/>
      <c r="B37" s="125"/>
      <c r="C37" s="126" t="s">
        <v>317</v>
      </c>
      <c r="D37" s="127"/>
      <c r="E37" s="127"/>
      <c r="F37" s="127"/>
      <c r="G37" s="127"/>
      <c r="H37" s="127"/>
      <c r="I37" s="127"/>
      <c r="J37" s="127"/>
      <c r="K37" s="127"/>
      <c r="L37" s="127"/>
      <c r="M37" s="217"/>
    </row>
    <row r="38" ht="21.75" spans="1:13">
      <c r="A38" s="128"/>
      <c r="B38" s="114"/>
      <c r="C38" s="129">
        <f>(C34)-(H36)</f>
        <v>37.436</v>
      </c>
      <c r="D38" s="130"/>
      <c r="E38" s="130"/>
      <c r="F38" s="130"/>
      <c r="G38" s="130"/>
      <c r="H38" s="130"/>
      <c r="I38" s="130"/>
      <c r="J38" s="130"/>
      <c r="K38" s="130"/>
      <c r="L38" s="130"/>
      <c r="M38" s="218"/>
    </row>
    <row r="39" ht="16" customHeight="1" spans="1:3">
      <c r="A39" s="131" t="s">
        <v>318</v>
      </c>
      <c r="B39" s="132"/>
      <c r="C39" s="133"/>
    </row>
    <row r="40" ht="15.75" spans="1:14">
      <c r="A40" s="134"/>
      <c r="B40" s="135"/>
      <c r="C40" s="136" t="s">
        <v>319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219"/>
    </row>
    <row r="41" ht="72.75" spans="1:14">
      <c r="A41" s="138"/>
      <c r="B41" s="139"/>
      <c r="C41" s="140" t="s">
        <v>265</v>
      </c>
      <c r="D41" s="141" t="s">
        <v>269</v>
      </c>
      <c r="E41" s="142" t="s">
        <v>320</v>
      </c>
      <c r="F41" s="143" t="s">
        <v>321</v>
      </c>
      <c r="G41" s="144" t="s">
        <v>322</v>
      </c>
      <c r="H41" s="145" t="s">
        <v>323</v>
      </c>
      <c r="I41" s="220" t="s">
        <v>324</v>
      </c>
      <c r="J41" s="221" t="s">
        <v>325</v>
      </c>
      <c r="K41" s="222" t="s">
        <v>326</v>
      </c>
      <c r="L41" s="223" t="s">
        <v>327</v>
      </c>
      <c r="M41" s="224" t="s">
        <v>328</v>
      </c>
      <c r="N41" s="225" t="s">
        <v>317</v>
      </c>
    </row>
    <row r="42" spans="1:14">
      <c r="A42" s="146" t="s">
        <v>329</v>
      </c>
      <c r="B42" s="147" t="s">
        <v>330</v>
      </c>
      <c r="C42" s="148">
        <v>16</v>
      </c>
      <c r="D42" s="149">
        <v>16</v>
      </c>
      <c r="E42" s="150">
        <v>5</v>
      </c>
      <c r="F42" s="151">
        <v>8.5</v>
      </c>
      <c r="G42" s="152">
        <v>8</v>
      </c>
      <c r="H42" s="153">
        <v>14</v>
      </c>
      <c r="I42" s="226">
        <v>5</v>
      </c>
      <c r="J42" s="227">
        <v>5</v>
      </c>
      <c r="K42" s="228">
        <f>SUM(C42:J42)</f>
        <v>77.5</v>
      </c>
      <c r="L42" s="229" t="s">
        <v>3</v>
      </c>
      <c r="M42" s="230">
        <f>SUM(COUNTIF(L42,"=B")*2,COUNTIF(L42,"=C")*5,COUNTIF(L42,"=A")*0,COUNTIF(L42,"=D")*20)</f>
        <v>0</v>
      </c>
      <c r="N42" s="231">
        <f>SUM(K42-M42)</f>
        <v>77.5</v>
      </c>
    </row>
    <row r="43" spans="1:14">
      <c r="A43" s="154" t="s">
        <v>331</v>
      </c>
      <c r="B43" s="155" t="s">
        <v>330</v>
      </c>
      <c r="C43" s="156">
        <v>16</v>
      </c>
      <c r="D43" s="157">
        <v>16</v>
      </c>
      <c r="E43" s="158">
        <v>5</v>
      </c>
      <c r="F43" s="159">
        <v>11.5</v>
      </c>
      <c r="G43" s="160">
        <v>8</v>
      </c>
      <c r="H43" s="161">
        <v>15</v>
      </c>
      <c r="I43" s="232">
        <v>5</v>
      </c>
      <c r="J43" s="233">
        <v>5</v>
      </c>
      <c r="K43" s="234">
        <f>SUM(C43:J43)</f>
        <v>81.5</v>
      </c>
      <c r="L43" s="235" t="s">
        <v>3</v>
      </c>
      <c r="M43" s="236">
        <f>SUM(COUNTIF(L43,"=B")*2,COUNTIF(L43,"=C")*5,COUNTIF(L43,"=A")*0,COUNTIF(L43,"=D")*20)</f>
        <v>0</v>
      </c>
      <c r="N43" s="237">
        <f>SUM(K43-M43)</f>
        <v>81.5</v>
      </c>
    </row>
    <row r="44" spans="1:14">
      <c r="A44" s="154" t="s">
        <v>332</v>
      </c>
      <c r="B44" s="155" t="s">
        <v>330</v>
      </c>
      <c r="C44" s="156">
        <v>16</v>
      </c>
      <c r="D44" s="157">
        <v>16</v>
      </c>
      <c r="E44" s="158">
        <v>5</v>
      </c>
      <c r="F44" s="159">
        <v>10</v>
      </c>
      <c r="G44" s="160">
        <v>8</v>
      </c>
      <c r="H44" s="161">
        <v>14</v>
      </c>
      <c r="I44" s="232">
        <v>5</v>
      </c>
      <c r="J44" s="233">
        <v>5</v>
      </c>
      <c r="K44" s="234">
        <f>SUM(C44:J44)</f>
        <v>79</v>
      </c>
      <c r="L44" s="235" t="s">
        <v>3</v>
      </c>
      <c r="M44" s="236">
        <f>SUM(COUNTIF(L44,"=B")*2,COUNTIF(L44,"=C")*5,COUNTIF(L44,"=A")*0,COUNTIF(L44,"=D")*20)</f>
        <v>0</v>
      </c>
      <c r="N44" s="238">
        <f>SUM(K44-M44)</f>
        <v>79</v>
      </c>
    </row>
    <row r="45" ht="15.75" spans="1:14">
      <c r="A45" s="162" t="s">
        <v>333</v>
      </c>
      <c r="B45" s="163" t="s">
        <v>330</v>
      </c>
      <c r="C45" s="156">
        <v>15</v>
      </c>
      <c r="D45" s="157">
        <v>15</v>
      </c>
      <c r="E45" s="158">
        <v>5</v>
      </c>
      <c r="F45" s="159">
        <v>14.5</v>
      </c>
      <c r="G45" s="160">
        <v>8</v>
      </c>
      <c r="H45" s="161">
        <v>15</v>
      </c>
      <c r="I45" s="232">
        <v>5</v>
      </c>
      <c r="J45" s="233">
        <v>5</v>
      </c>
      <c r="K45" s="234">
        <f>SUM(C45:J45)</f>
        <v>82.5</v>
      </c>
      <c r="L45" s="235" t="s">
        <v>3</v>
      </c>
      <c r="M45" s="236">
        <f>SUM(COUNTIF(L45,"=B")*2,COUNTIF(L45,"=C")*5,COUNTIF(L45,"=A")*0,COUNTIF(L45,"=D")*20)</f>
        <v>0</v>
      </c>
      <c r="N45" s="238">
        <f>SUM(K45-M45)</f>
        <v>82.5</v>
      </c>
    </row>
    <row r="46" ht="15.75" spans="1:14">
      <c r="A46" s="162" t="s">
        <v>334</v>
      </c>
      <c r="B46" s="164" t="s">
        <v>330</v>
      </c>
      <c r="C46" s="165">
        <v>0</v>
      </c>
      <c r="D46" s="166">
        <v>0</v>
      </c>
      <c r="E46" s="167">
        <v>0</v>
      </c>
      <c r="F46" s="168">
        <v>0</v>
      </c>
      <c r="G46" s="169">
        <v>0</v>
      </c>
      <c r="H46" s="170">
        <v>0</v>
      </c>
      <c r="I46" s="239">
        <v>0</v>
      </c>
      <c r="J46" s="240">
        <v>0</v>
      </c>
      <c r="K46" s="241">
        <v>0</v>
      </c>
      <c r="L46" s="242" t="s">
        <v>3</v>
      </c>
      <c r="M46" s="243">
        <f>SUM(COUNTIF(L46,"=B")*2,COUNTIF(L46,"=C")*5,COUNTIF(L46,"=A")*0,COUNTIF(L46,"=D")*20)</f>
        <v>0</v>
      </c>
      <c r="N46" s="244">
        <f>SUM(K46-M46)</f>
        <v>0</v>
      </c>
    </row>
    <row r="47" ht="15.75"/>
    <row r="48" ht="16" customHeight="1" spans="1:14">
      <c r="A48" s="171" t="s">
        <v>335</v>
      </c>
      <c r="B48" s="172"/>
      <c r="C48" s="171" t="s">
        <v>336</v>
      </c>
      <c r="D48" s="172"/>
      <c r="E48" s="173" t="s">
        <v>337</v>
      </c>
      <c r="F48" s="173"/>
      <c r="G48" s="173"/>
      <c r="H48" s="173"/>
      <c r="I48" s="172"/>
      <c r="J48" s="245" t="s">
        <v>338</v>
      </c>
      <c r="K48" s="246"/>
      <c r="L48" s="246"/>
      <c r="M48" s="247"/>
      <c r="N48" s="248"/>
    </row>
    <row r="49" ht="36" customHeight="1" spans="1:14">
      <c r="A49" s="174" t="s">
        <v>339</v>
      </c>
      <c r="B49" s="175"/>
      <c r="C49" s="174" t="s">
        <v>340</v>
      </c>
      <c r="D49" s="175"/>
      <c r="E49" s="174" t="s">
        <v>341</v>
      </c>
      <c r="F49" s="176"/>
      <c r="G49" s="176"/>
      <c r="H49" s="176"/>
      <c r="I49" s="175"/>
      <c r="J49" s="174" t="s">
        <v>342</v>
      </c>
      <c r="K49" s="176"/>
      <c r="L49" s="176"/>
      <c r="M49" s="175"/>
      <c r="N49" s="249"/>
    </row>
    <row r="51" spans="1:9">
      <c r="A51" s="177" t="s">
        <v>343</v>
      </c>
      <c r="B51" s="177"/>
      <c r="C51" s="177"/>
      <c r="D51" s="177"/>
      <c r="E51" s="177"/>
      <c r="F51" s="177"/>
      <c r="G51" s="177"/>
      <c r="H51" s="177"/>
      <c r="I51" s="177"/>
    </row>
    <row r="52" spans="1:16">
      <c r="A52" s="178" t="s">
        <v>344</v>
      </c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250"/>
    </row>
    <row r="53" spans="1:16">
      <c r="A53" s="180" t="s">
        <v>345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</row>
  </sheetData>
  <mergeCells count="54">
    <mergeCell ref="C1:M1"/>
    <mergeCell ref="A2:M2"/>
    <mergeCell ref="C12:F12"/>
    <mergeCell ref="G12:J12"/>
    <mergeCell ref="K12:M12"/>
    <mergeCell ref="A13:B13"/>
    <mergeCell ref="C13:M13"/>
    <mergeCell ref="A14:M14"/>
    <mergeCell ref="C22:F22"/>
    <mergeCell ref="G22:J22"/>
    <mergeCell ref="K22:M22"/>
    <mergeCell ref="A23:B23"/>
    <mergeCell ref="C23:M23"/>
    <mergeCell ref="A24:M24"/>
    <mergeCell ref="C25:M25"/>
    <mergeCell ref="C26:M26"/>
    <mergeCell ref="C27:M27"/>
    <mergeCell ref="C28:M28"/>
    <mergeCell ref="C29:M29"/>
    <mergeCell ref="C30:M30"/>
    <mergeCell ref="C31:M31"/>
    <mergeCell ref="C32:F32"/>
    <mergeCell ref="G32:J32"/>
    <mergeCell ref="K32:M32"/>
    <mergeCell ref="C33:F33"/>
    <mergeCell ref="G33:J33"/>
    <mergeCell ref="K33:M33"/>
    <mergeCell ref="A34:B34"/>
    <mergeCell ref="C34:M34"/>
    <mergeCell ref="C35:G35"/>
    <mergeCell ref="H35:M35"/>
    <mergeCell ref="C36:G36"/>
    <mergeCell ref="H36:M36"/>
    <mergeCell ref="C37:M37"/>
    <mergeCell ref="C38:M38"/>
    <mergeCell ref="C40:N40"/>
    <mergeCell ref="A48:B48"/>
    <mergeCell ref="C48:D48"/>
    <mergeCell ref="E48:I48"/>
    <mergeCell ref="J48:M48"/>
    <mergeCell ref="A49:B49"/>
    <mergeCell ref="C49:D49"/>
    <mergeCell ref="E49:I49"/>
    <mergeCell ref="J49:M49"/>
    <mergeCell ref="A51:I51"/>
    <mergeCell ref="A52:P52"/>
    <mergeCell ref="A53:P53"/>
    <mergeCell ref="A4:A10"/>
    <mergeCell ref="A16:A19"/>
    <mergeCell ref="A25:A29"/>
    <mergeCell ref="A39:B41"/>
    <mergeCell ref="A30:B33"/>
    <mergeCell ref="A11:B12"/>
    <mergeCell ref="A21:B2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INTERNOS</vt:lpstr>
      <vt:lpstr>INTERNATO TURMA A</vt:lpstr>
      <vt:lpstr>HSJD</vt:lpstr>
      <vt:lpstr>AMBULATORIO</vt:lpstr>
      <vt:lpstr>H S LUCIA</vt:lpstr>
      <vt:lpstr>TEÓRICAS</vt:lpstr>
      <vt:lpstr>AVALIAÇÃO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Helena Medicina</cp:lastModifiedBy>
  <dcterms:created xsi:type="dcterms:W3CDTF">2013-03-09T16:09:00Z</dcterms:created>
  <cp:lastPrinted>2014-12-27T22:01:00Z</cp:lastPrinted>
  <dcterms:modified xsi:type="dcterms:W3CDTF">2023-10-09T19:43:14Z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F5AB2DBE03BD42EA959D986B4BAFCCE8_12</vt:lpwstr>
  </property>
  <property fmtid="{D5CDD505-2E9C-101B-9397-08002B2CF9AE}" pid="3" name="KSOProductBuildVer">
    <vt:lpwstr>1046-12.2.0.13215</vt:lpwstr>
  </property>
</Properties>
</file>