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52c2b9f87f047ec8/Documents/TRABALHO/UFSJ/FQMat/COMISSAO-selecao/2021-2/"/>
    </mc:Choice>
  </mc:AlternateContent>
  <xr:revisionPtr revIDLastSave="16" documentId="13_ncr:1_{D6C896BD-87CA-4FF9-B9DC-0BD874BC80B3}" xr6:coauthVersionLast="46" xr6:coauthVersionMax="46" xr10:uidLastSave="{DAC8C032-857C-4448-88B2-0512BAFDB0E9}"/>
  <bookViews>
    <workbookView xWindow="-110" yWindow="-110" windowWidth="19420" windowHeight="10140" tabRatio="50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44" i="1"/>
  <c r="D42" i="1"/>
  <c r="D43" i="1"/>
  <c r="D32" i="1"/>
  <c r="D33" i="1"/>
  <c r="D34" i="1"/>
  <c r="D35" i="1"/>
  <c r="D36" i="1"/>
  <c r="D37" i="1"/>
  <c r="D21" i="1"/>
  <c r="D20" i="1"/>
  <c r="D19" i="1"/>
  <c r="D18" i="1"/>
  <c r="D15" i="1"/>
  <c r="D14" i="1"/>
  <c r="D13" i="1"/>
  <c r="D16" i="1"/>
  <c r="D7" i="1"/>
  <c r="D17" i="1"/>
  <c r="D22" i="1"/>
  <c r="D23" i="1"/>
  <c r="D24" i="1"/>
  <c r="D25" i="1"/>
  <c r="D26" i="1"/>
  <c r="D27" i="1"/>
  <c r="D28" i="1"/>
  <c r="D38" i="1"/>
  <c r="D10" i="1" l="1"/>
  <c r="D29" i="1"/>
  <c r="D39" i="1"/>
  <c r="D45" i="1"/>
  <c r="D48" i="1" l="1"/>
  <c r="D50" i="1" s="1"/>
</calcChain>
</file>

<file path=xl/sharedStrings.xml><?xml version="1.0" encoding="utf-8"?>
<sst xmlns="http://schemas.openxmlformats.org/spreadsheetml/2006/main" count="82" uniqueCount="71">
  <si>
    <t>PROGRAMA DE PÓS-GRADUAÇÃO DE FÍSICA E QUÍMICA DE MATERIAIS</t>
  </si>
  <si>
    <t>Nome do candidato:</t>
  </si>
  <si>
    <t>Pontuação</t>
  </si>
  <si>
    <t>Quantidade</t>
  </si>
  <si>
    <t>Pontuação obtida</t>
  </si>
  <si>
    <t>40 pontos/artigo</t>
  </si>
  <si>
    <t>15 pontos/artigo</t>
  </si>
  <si>
    <t>20 pontos/artigo</t>
  </si>
  <si>
    <t>Patente registrada (Concedida)</t>
  </si>
  <si>
    <t>Patente em processo de registro (Depositada)</t>
  </si>
  <si>
    <t>10 pontos/patente</t>
  </si>
  <si>
    <t>40 pontos/livro</t>
  </si>
  <si>
    <t>20 pontos/livro</t>
  </si>
  <si>
    <t>10 pontos/livro</t>
  </si>
  <si>
    <t>20 pontos/capítulo</t>
  </si>
  <si>
    <t>10 pontos/capítulo</t>
  </si>
  <si>
    <t>05 pontos/capítulo</t>
  </si>
  <si>
    <t xml:space="preserve">(3) - ATIVIDADE EXTRA CURRICULAR </t>
  </si>
  <si>
    <t>IC voluntário certificado pela pró-reitoria ou diretoria de pesquisa</t>
  </si>
  <si>
    <t>10 pontos/ano</t>
  </si>
  <si>
    <t>Participação em programas de monitoria remunerado em instituição de Ensino Superior</t>
  </si>
  <si>
    <t>Participação em eventos internacionais com apresentação de trabalho (limitado a um trabalho por evento)</t>
  </si>
  <si>
    <t>Participação em eventos nacionais com apresentação de trabalho (limitado a um trabalho por evento)</t>
  </si>
  <si>
    <t>Participação em eventos regionais com apresentação de trabalho (limitado a um trabalho por evento)</t>
  </si>
  <si>
    <t>Participação em eventos locais com apresentação de trabalho (limitado a um trabalho por evento)</t>
  </si>
  <si>
    <t xml:space="preserve">(4) - EXERCÍCIO DA PROFISSÃO APÓS A GRADUAÇÃO </t>
  </si>
  <si>
    <t>Docência no magistério superior de disciplinas nas áreas de Física, Química e Engenharias (não incluir Estágio docência)</t>
  </si>
  <si>
    <t>Exercício da profissão em atividades relacionadas nas áreas de Física, Química e Engenharias</t>
  </si>
  <si>
    <t>DOUTORADO</t>
  </si>
  <si>
    <t xml:space="preserve"> Processo Seletivo para Ingresso no 2º semestre de 2021</t>
  </si>
  <si>
    <r>
      <t>(2) - PRODUÇÃO CIENTÍFICA</t>
    </r>
    <r>
      <rPr>
        <b/>
        <sz val="11"/>
        <color indexed="10"/>
        <rFont val="Calibri"/>
        <family val="2"/>
      </rPr>
      <t xml:space="preserve"> </t>
    </r>
  </si>
  <si>
    <t>Graduação em química, física, engenharias, farmácia, bioquímica</t>
  </si>
  <si>
    <t>30 pontos/artigo</t>
  </si>
  <si>
    <t>10 pontos/artigo</t>
  </si>
  <si>
    <t>Primeiro autor de artigo com Qualis A3 ou A4</t>
  </si>
  <si>
    <t>Primeiro autor de artigo com Qualis A1 ou A2</t>
  </si>
  <si>
    <t>SOMA PARCIAL (máximo 40)</t>
  </si>
  <si>
    <t>Primeiro autor de artigo com Qualis B1 ou B2</t>
  </si>
  <si>
    <t>Primeiro autor de artigo com Qualis B3 ou B4</t>
  </si>
  <si>
    <t>Autor de artigo com Qualis A1 ou A2</t>
  </si>
  <si>
    <t>Autor de artigo com Qualis A3 ou A4</t>
  </si>
  <si>
    <t>5 pontos/artigo</t>
  </si>
  <si>
    <t>Autor de artigo com Qualis B1 ou B2</t>
  </si>
  <si>
    <t>Autor de artigo com Qualis B3 ou B4</t>
  </si>
  <si>
    <t>20 pontos/patente</t>
  </si>
  <si>
    <t>Livro cientifico publicado por Editora com conselho editorial internacional</t>
  </si>
  <si>
    <t>Livro científico publicado por Editora com conselho editorial nacional</t>
  </si>
  <si>
    <t>Livro científico publicado por Editora com conselho editorial local</t>
  </si>
  <si>
    <t>Capítulo de livro científico publicado por Editora com conselho editorial internacional</t>
  </si>
  <si>
    <t>Capítulo de livro científico publicado por Editora com conselho editorial nacional</t>
  </si>
  <si>
    <t>Capítulo de livro científico publicado por Editora com conselho editorial local</t>
  </si>
  <si>
    <t>SOMA PARCIAL (máximo 100)</t>
  </si>
  <si>
    <t>Bolsista de IC financiada por agências de fomento  ou pró-reitoria</t>
  </si>
  <si>
    <t>5 pontos/ano</t>
  </si>
  <si>
    <t>2 pontos/semestre</t>
  </si>
  <si>
    <t>5 pontos/evento</t>
  </si>
  <si>
    <t>3 pontos/evento</t>
  </si>
  <si>
    <t>2 pontos/evento</t>
  </si>
  <si>
    <t>1 pontos/evento</t>
  </si>
  <si>
    <t>5 pontos / semestre</t>
  </si>
  <si>
    <t>Docência no ensino básico de disciplinas nas áreas de Física e Química   (não incluir estágio curricular)</t>
  </si>
  <si>
    <t>2 pontos /semestre</t>
  </si>
  <si>
    <t>SOMA PARCIAL (máximo 10)</t>
  </si>
  <si>
    <t>SOMA FINAL</t>
  </si>
  <si>
    <t>2 pontos / semestre</t>
  </si>
  <si>
    <t>(1) - FORMAÇÃO ACADÊMICA</t>
  </si>
  <si>
    <t>NOTA FINAL NO CURRICULO</t>
  </si>
  <si>
    <t>Mestrado em química, física, materiais, engenharias, farmácia, bioquímica</t>
  </si>
  <si>
    <t>(demais graduações e mestrados não pontuam)</t>
  </si>
  <si>
    <t>SOMA PARCIAL (máximo 70)</t>
  </si>
  <si>
    <t>PLANILHA DE AVALIAÇÃO CURRICULAR (DOUTORADO)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</si>
</sst>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Calibri"/>
      <family val="2"/>
    </font>
    <font>
      <sz val="11"/>
      <color indexed="63"/>
      <name val="Calibri"/>
      <family val="2"/>
      <charset val="1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color indexed="30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indexed="8"/>
      <name val="Calibri"/>
      <family val="2"/>
    </font>
    <font>
      <b/>
      <sz val="14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34"/>
      </patternFill>
    </fill>
    <fill>
      <patternFill patternType="solid">
        <fgColor theme="0" tint="-0.249977111117893"/>
        <bgColor indexed="23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23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medium">
        <color indexed="59"/>
      </left>
      <right/>
      <top style="medium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59"/>
      </left>
      <right/>
      <top style="medium">
        <color indexed="5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1" fillId="0" borderId="0"/>
    <xf numFmtId="0" fontId="2" fillId="0" borderId="0"/>
    <xf numFmtId="0" fontId="15" fillId="0" borderId="0"/>
  </cellStyleXfs>
  <cellXfs count="94">
    <xf numFmtId="0" fontId="0" fillId="0" borderId="0" xfId="0"/>
    <xf numFmtId="49" fontId="8" fillId="0" borderId="0" xfId="1" applyNumberFormat="1" applyFill="1" applyBorder="1" applyAlignment="1" applyProtection="1"/>
    <xf numFmtId="49" fontId="12" fillId="0" borderId="0" xfId="1" applyNumberFormat="1" applyFont="1" applyFill="1" applyBorder="1" applyAlignment="1" applyProtection="1">
      <alignment horizontal="left"/>
    </xf>
    <xf numFmtId="0" fontId="19" fillId="5" borderId="15" xfId="0" applyFont="1" applyFill="1" applyBorder="1" applyAlignment="1" applyProtection="1">
      <alignment horizontal="center" vertical="center"/>
      <protection locked="0"/>
    </xf>
    <xf numFmtId="0" fontId="19" fillId="5" borderId="7" xfId="0" applyFont="1" applyFill="1" applyBorder="1" applyAlignment="1" applyProtection="1">
      <alignment horizontal="center"/>
      <protection locked="0"/>
    </xf>
    <xf numFmtId="0" fontId="19" fillId="5" borderId="1" xfId="0" applyFont="1" applyFill="1" applyBorder="1" applyAlignment="1" applyProtection="1">
      <alignment horizontal="center"/>
      <protection locked="0"/>
    </xf>
    <xf numFmtId="0" fontId="19" fillId="5" borderId="5" xfId="0" applyFont="1" applyFill="1" applyBorder="1" applyAlignment="1" applyProtection="1">
      <alignment horizontal="center"/>
      <protection locked="0"/>
    </xf>
    <xf numFmtId="0" fontId="0" fillId="0" borderId="15" xfId="0" applyBorder="1" applyProtection="1"/>
    <xf numFmtId="0" fontId="0" fillId="0" borderId="0" xfId="0" applyProtection="1"/>
    <xf numFmtId="0" fontId="4" fillId="11" borderId="15" xfId="0" applyFont="1" applyFill="1" applyBorder="1" applyAlignment="1" applyProtection="1">
      <alignment horizontal="right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/>
    </xf>
    <xf numFmtId="49" fontId="7" fillId="0" borderId="0" xfId="0" applyNumberFormat="1" applyFont="1" applyAlignment="1" applyProtection="1">
      <alignment horizontal="justify" vertical="center"/>
    </xf>
    <xf numFmtId="49" fontId="0" fillId="0" borderId="0" xfId="0" applyNumberFormat="1" applyBorder="1" applyProtection="1"/>
    <xf numFmtId="0" fontId="0" fillId="0" borderId="0" xfId="0" applyBorder="1" applyProtection="1"/>
    <xf numFmtId="0" fontId="3" fillId="7" borderId="15" xfId="0" applyFont="1" applyFill="1" applyBorder="1" applyAlignment="1" applyProtection="1">
      <alignment horizontal="left" vertical="center"/>
    </xf>
    <xf numFmtId="0" fontId="3" fillId="7" borderId="15" xfId="0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0" fontId="17" fillId="2" borderId="15" xfId="0" applyFont="1" applyFill="1" applyBorder="1" applyProtection="1"/>
    <xf numFmtId="0" fontId="16" fillId="0" borderId="15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wrapText="1"/>
    </xf>
    <xf numFmtId="0" fontId="10" fillId="0" borderId="15" xfId="0" applyFont="1" applyBorder="1" applyAlignment="1" applyProtection="1">
      <alignment horizontal="center" vertical="center"/>
    </xf>
    <xf numFmtId="0" fontId="3" fillId="10" borderId="15" xfId="0" applyFont="1" applyFill="1" applyBorder="1" applyAlignment="1" applyProtection="1"/>
    <xf numFmtId="0" fontId="20" fillId="10" borderId="15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3" fillId="7" borderId="8" xfId="0" applyFont="1" applyFill="1" applyBorder="1" applyAlignment="1" applyProtection="1">
      <alignment horizontal="left" vertical="center"/>
    </xf>
    <xf numFmtId="0" fontId="3" fillId="7" borderId="7" xfId="0" applyFont="1" applyFill="1" applyBorder="1" applyAlignment="1" applyProtection="1">
      <alignment horizontal="center" vertical="center"/>
    </xf>
    <xf numFmtId="0" fontId="3" fillId="7" borderId="7" xfId="0" applyFont="1" applyFill="1" applyBorder="1" applyAlignment="1" applyProtection="1">
      <alignment horizontal="center" wrapText="1"/>
    </xf>
    <xf numFmtId="0" fontId="3" fillId="7" borderId="4" xfId="0" applyFont="1" applyFill="1" applyBorder="1" applyAlignment="1" applyProtection="1">
      <alignment horizontal="center"/>
    </xf>
    <xf numFmtId="0" fontId="0" fillId="0" borderId="8" xfId="0" applyFont="1" applyBorder="1" applyProtection="1"/>
    <xf numFmtId="0" fontId="0" fillId="0" borderId="9" xfId="0" applyFont="1" applyBorder="1" applyProtection="1"/>
    <xf numFmtId="0" fontId="11" fillId="6" borderId="9" xfId="0" applyFont="1" applyFill="1" applyBorder="1" applyAlignment="1" applyProtection="1">
      <alignment horizontal="center"/>
    </xf>
    <xf numFmtId="0" fontId="0" fillId="0" borderId="3" xfId="0" applyFont="1" applyBorder="1" applyProtection="1"/>
    <xf numFmtId="0" fontId="0" fillId="0" borderId="4" xfId="0" applyFont="1" applyBorder="1" applyProtection="1"/>
    <xf numFmtId="0" fontId="0" fillId="0" borderId="3" xfId="0" applyFont="1" applyFill="1" applyBorder="1" applyProtection="1"/>
    <xf numFmtId="0" fontId="0" fillId="0" borderId="4" xfId="0" applyFont="1" applyFill="1" applyBorder="1" applyProtection="1"/>
    <xf numFmtId="0" fontId="0" fillId="0" borderId="10" xfId="0" applyFont="1" applyBorder="1" applyProtection="1"/>
    <xf numFmtId="0" fontId="0" fillId="0" borderId="11" xfId="0" applyFont="1" applyBorder="1" applyProtection="1"/>
    <xf numFmtId="0" fontId="11" fillId="6" borderId="16" xfId="0" applyFont="1" applyFill="1" applyBorder="1" applyAlignment="1" applyProtection="1">
      <alignment horizontal="center"/>
    </xf>
    <xf numFmtId="0" fontId="3" fillId="10" borderId="13" xfId="0" applyFont="1" applyFill="1" applyBorder="1" applyAlignment="1" applyProtection="1">
      <alignment horizontal="left"/>
    </xf>
    <xf numFmtId="0" fontId="3" fillId="10" borderId="13" xfId="0" applyFont="1" applyFill="1" applyBorder="1" applyAlignment="1" applyProtection="1">
      <alignment horizontal="right"/>
    </xf>
    <xf numFmtId="0" fontId="3" fillId="10" borderId="6" xfId="0" applyFont="1" applyFill="1" applyBorder="1" applyAlignment="1" applyProtection="1">
      <alignment horizontal="center"/>
    </xf>
    <xf numFmtId="0" fontId="18" fillId="8" borderId="14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7" borderId="2" xfId="0" applyFont="1" applyFill="1" applyBorder="1" applyAlignment="1" applyProtection="1">
      <alignment horizontal="left" vertical="center"/>
    </xf>
    <xf numFmtId="0" fontId="3" fillId="7" borderId="12" xfId="0" applyFont="1" applyFill="1" applyBorder="1" applyAlignment="1" applyProtection="1">
      <alignment horizontal="center" vertical="center"/>
    </xf>
    <xf numFmtId="0" fontId="3" fillId="7" borderId="21" xfId="0" applyFont="1" applyFill="1" applyBorder="1" applyAlignment="1" applyProtection="1">
      <alignment horizontal="center" wrapText="1"/>
    </xf>
    <xf numFmtId="0" fontId="11" fillId="6" borderId="4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wrapText="1"/>
    </xf>
    <xf numFmtId="0" fontId="0" fillId="0" borderId="10" xfId="0" applyFont="1" applyFill="1" applyBorder="1" applyAlignment="1" applyProtection="1">
      <alignment wrapText="1"/>
    </xf>
    <xf numFmtId="0" fontId="0" fillId="0" borderId="11" xfId="0" applyFont="1" applyFill="1" applyBorder="1" applyProtection="1"/>
    <xf numFmtId="0" fontId="11" fillId="6" borderId="11" xfId="0" applyFont="1" applyFill="1" applyBorder="1" applyAlignment="1" applyProtection="1">
      <alignment horizontal="center"/>
    </xf>
    <xf numFmtId="0" fontId="3" fillId="10" borderId="10" xfId="0" applyFont="1" applyFill="1" applyBorder="1" applyAlignment="1" applyProtection="1">
      <alignment horizontal="left"/>
    </xf>
    <xf numFmtId="0" fontId="3" fillId="10" borderId="10" xfId="0" applyFont="1" applyFill="1" applyBorder="1" applyAlignment="1" applyProtection="1">
      <alignment horizontal="right"/>
    </xf>
    <xf numFmtId="0" fontId="3" fillId="10" borderId="11" xfId="0" applyFont="1" applyFill="1" applyBorder="1" applyAlignment="1" applyProtection="1">
      <alignment horizontal="center"/>
    </xf>
    <xf numFmtId="0" fontId="18" fillId="8" borderId="18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right"/>
    </xf>
    <xf numFmtId="0" fontId="0" fillId="0" borderId="15" xfId="0" applyBorder="1" applyAlignment="1" applyProtection="1">
      <alignment horizontal="center"/>
    </xf>
    <xf numFmtId="0" fontId="3" fillId="7" borderId="9" xfId="0" applyFont="1" applyFill="1" applyBorder="1" applyAlignment="1" applyProtection="1">
      <alignment horizontal="center"/>
    </xf>
    <xf numFmtId="0" fontId="0" fillId="0" borderId="8" xfId="0" applyFont="1" applyBorder="1" applyAlignment="1" applyProtection="1">
      <alignment wrapText="1"/>
    </xf>
    <xf numFmtId="0" fontId="0" fillId="0" borderId="9" xfId="0" applyFont="1" applyBorder="1" applyAlignment="1" applyProtection="1">
      <alignment vertical="center"/>
    </xf>
    <xf numFmtId="0" fontId="16" fillId="3" borderId="3" xfId="0" applyFont="1" applyFill="1" applyBorder="1" applyAlignment="1" applyProtection="1">
      <alignment wrapText="1"/>
    </xf>
    <xf numFmtId="0" fontId="0" fillId="0" borderId="4" xfId="0" applyFont="1" applyBorder="1" applyAlignment="1" applyProtection="1">
      <alignment vertical="center"/>
    </xf>
    <xf numFmtId="0" fontId="11" fillId="10" borderId="11" xfId="0" applyFont="1" applyFill="1" applyBorder="1" applyAlignment="1" applyProtection="1">
      <alignment horizontal="center"/>
    </xf>
    <xf numFmtId="0" fontId="13" fillId="0" borderId="15" xfId="0" applyFont="1" applyBorder="1" applyProtection="1"/>
    <xf numFmtId="0" fontId="14" fillId="10" borderId="15" xfId="0" applyFont="1" applyFill="1" applyBorder="1" applyAlignment="1" applyProtection="1">
      <alignment horizontal="center"/>
    </xf>
    <xf numFmtId="0" fontId="13" fillId="0" borderId="0" xfId="0" applyFont="1" applyProtection="1"/>
    <xf numFmtId="0" fontId="14" fillId="9" borderId="15" xfId="0" applyFont="1" applyFill="1" applyBorder="1" applyAlignment="1" applyProtection="1">
      <alignment horizontal="center"/>
    </xf>
    <xf numFmtId="0" fontId="13" fillId="9" borderId="15" xfId="0" applyFont="1" applyFill="1" applyBorder="1" applyProtection="1"/>
    <xf numFmtId="0" fontId="0" fillId="10" borderId="15" xfId="0" applyFill="1" applyBorder="1" applyProtection="1"/>
    <xf numFmtId="0" fontId="3" fillId="7" borderId="17" xfId="0" applyFont="1" applyFill="1" applyBorder="1" applyAlignment="1" applyProtection="1">
      <alignment horizontal="center"/>
    </xf>
    <xf numFmtId="0" fontId="11" fillId="6" borderId="17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8" fillId="8" borderId="17" xfId="0" applyFont="1" applyFill="1" applyBorder="1" applyAlignment="1" applyProtection="1">
      <alignment horizontal="center"/>
    </xf>
    <xf numFmtId="0" fontId="3" fillId="7" borderId="22" xfId="0" applyFont="1" applyFill="1" applyBorder="1" applyAlignment="1" applyProtection="1">
      <alignment horizontal="center"/>
    </xf>
    <xf numFmtId="0" fontId="0" fillId="0" borderId="17" xfId="0" applyBorder="1" applyProtection="1"/>
    <xf numFmtId="0" fontId="14" fillId="10" borderId="17" xfId="0" applyFont="1" applyFill="1" applyBorder="1" applyAlignment="1" applyProtection="1">
      <alignment horizontal="center"/>
    </xf>
    <xf numFmtId="2" fontId="21" fillId="8" borderId="17" xfId="0" applyNumberFormat="1" applyFont="1" applyFill="1" applyBorder="1" applyAlignment="1" applyProtection="1">
      <alignment horizontal="center"/>
    </xf>
    <xf numFmtId="2" fontId="14" fillId="10" borderId="17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left"/>
    </xf>
    <xf numFmtId="0" fontId="8" fillId="0" borderId="0" xfId="0" applyFont="1" applyBorder="1" applyProtection="1"/>
    <xf numFmtId="0" fontId="13" fillId="0" borderId="0" xfId="0" applyFont="1" applyBorder="1" applyProtection="1"/>
    <xf numFmtId="0" fontId="9" fillId="0" borderId="17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</cellXfs>
  <cellStyles count="5">
    <cellStyle name="Excel_BuiltIn_Texto de Aviso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F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273050</xdr:colOff>
      <xdr:row>11</xdr:row>
      <xdr:rowOff>25400</xdr:rowOff>
    </xdr:from>
    <xdr:to>
      <xdr:col>5</xdr:col>
      <xdr:colOff>622300</xdr:colOff>
      <xdr:row>23</xdr:row>
      <xdr:rowOff>88900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60557743-C013-4021-939C-C4C7C0E1D79E}"/>
            </a:ext>
          </a:extLst>
        </xdr:cNvPr>
        <xdr:cNvSpPr txBox="1"/>
      </xdr:nvSpPr>
      <xdr:spPr>
        <a:xfrm>
          <a:off x="9213850" y="2273300"/>
          <a:ext cx="2305050" cy="2273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No caso do periódico não estar na tabela Qualis, utilizar o maior percentil da</a:t>
          </a:r>
          <a:r>
            <a:rPr lang="pt-BR" sz="1100" baseline="0"/>
            <a:t> base scopus.</a:t>
          </a:r>
        </a:p>
        <a:p>
          <a:endParaRPr lang="pt-BR" sz="1100" baseline="0"/>
        </a:p>
        <a:p>
          <a:r>
            <a:rPr lang="pt-BR" sz="1100" baseline="0"/>
            <a:t>A1 = percentil 87,5 até 100</a:t>
          </a:r>
        </a:p>
        <a:p>
          <a:r>
            <a:rPr lang="pt-BR" sz="1100" baseline="0"/>
            <a:t>A2 = percentil 75 até 87,5</a:t>
          </a:r>
        </a:p>
        <a:p>
          <a:r>
            <a:rPr lang="pt-BR" sz="1100" baseline="0"/>
            <a:t>A3 = percentil 62,5 até 75</a:t>
          </a:r>
        </a:p>
        <a:p>
          <a:r>
            <a:rPr lang="pt-BR" sz="1100" baseline="0"/>
            <a:t>A4 = percentil 50 até 62,5</a:t>
          </a:r>
        </a:p>
        <a:p>
          <a:r>
            <a:rPr lang="pt-BR" sz="1100" baseline="0"/>
            <a:t>B1 = percentil 37,5 até 50</a:t>
          </a:r>
        </a:p>
        <a:p>
          <a:r>
            <a:rPr lang="pt-BR" sz="1100" baseline="0"/>
            <a:t>B2 = percentil 25 até 37,5</a:t>
          </a:r>
        </a:p>
        <a:p>
          <a:r>
            <a:rPr lang="pt-BR" sz="1100" baseline="0"/>
            <a:t>B3 = percentil 12,5 até 25</a:t>
          </a:r>
        </a:p>
        <a:p>
          <a:r>
            <a:rPr lang="pt-BR" sz="1100" baseline="0"/>
            <a:t>B4 = percentil 0 até 12,5</a:t>
          </a:r>
        </a:p>
        <a:p>
          <a:endParaRPr lang="pt-BR" sz="1100"/>
        </a:p>
      </xdr:txBody>
    </xdr:sp>
    <xdr:clientData/>
  </xdr:twoCellAnchor>
  <xdr:twoCellAnchor>
    <xdr:from>
      <xdr:col>4</xdr:col>
      <xdr:colOff>279400</xdr:colOff>
      <xdr:row>5</xdr:row>
      <xdr:rowOff>6350</xdr:rowOff>
    </xdr:from>
    <xdr:to>
      <xdr:col>5</xdr:col>
      <xdr:colOff>596900</xdr:colOff>
      <xdr:row>8</xdr:row>
      <xdr:rowOff>139700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9D861C96-B726-43AA-B43A-34F2CFD161E7}"/>
            </a:ext>
          </a:extLst>
        </xdr:cNvPr>
        <xdr:cNvSpPr txBox="1"/>
      </xdr:nvSpPr>
      <xdr:spPr>
        <a:xfrm>
          <a:off x="9220200" y="1301750"/>
          <a:ext cx="227330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Máximo 1 para graduação e para mestrado nas áreas citadas</a:t>
          </a:r>
        </a:p>
        <a:p>
          <a:endParaRPr lang="pt-BR" sz="1100"/>
        </a:p>
      </xdr:txBody>
    </xdr:sp>
    <xdr:clientData/>
  </xdr:twoCellAnchor>
  <xdr:twoCellAnchor>
    <xdr:from>
      <xdr:col>4</xdr:col>
      <xdr:colOff>279400</xdr:colOff>
      <xdr:row>1</xdr:row>
      <xdr:rowOff>184150</xdr:rowOff>
    </xdr:from>
    <xdr:to>
      <xdr:col>4</xdr:col>
      <xdr:colOff>1714500</xdr:colOff>
      <xdr:row>3</xdr:row>
      <xdr:rowOff>285750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B26C4340-B5E4-4517-AB17-728E18D91B27}"/>
            </a:ext>
          </a:extLst>
        </xdr:cNvPr>
        <xdr:cNvSpPr txBox="1"/>
      </xdr:nvSpPr>
      <xdr:spPr>
        <a:xfrm>
          <a:off x="9220200" y="438150"/>
          <a:ext cx="1435100" cy="65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Preencha somente os campos em amarelo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workbookViewId="0">
      <selection activeCell="C43" sqref="C43"/>
    </sheetView>
  </sheetViews>
  <sheetFormatPr defaultColWidth="9" defaultRowHeight="14.5" x14ac:dyDescent="0.35"/>
  <cols>
    <col min="1" max="1" width="73.7265625" style="8" customWidth="1"/>
    <col min="2" max="2" width="20.54296875" style="8" customWidth="1"/>
    <col min="3" max="3" width="17.1796875" style="8" customWidth="1"/>
    <col min="4" max="4" width="16.54296875" style="8" customWidth="1"/>
    <col min="5" max="5" width="28" style="15" customWidth="1"/>
    <col min="6" max="6" width="60.81640625" style="15" customWidth="1"/>
    <col min="7" max="16384" width="9" style="8"/>
  </cols>
  <sheetData>
    <row r="1" spans="1:12" ht="20.149999999999999" customHeight="1" x14ac:dyDescent="0.35">
      <c r="A1" s="91" t="s">
        <v>0</v>
      </c>
      <c r="B1" s="92"/>
      <c r="C1" s="92"/>
      <c r="D1" s="93"/>
    </row>
    <row r="2" spans="1:12" ht="20.5" customHeight="1" x14ac:dyDescent="0.35">
      <c r="A2" s="91" t="s">
        <v>29</v>
      </c>
      <c r="B2" s="92"/>
      <c r="C2" s="92"/>
      <c r="D2" s="93"/>
    </row>
    <row r="3" spans="1:12" ht="23.15" customHeight="1" x14ac:dyDescent="0.35">
      <c r="A3" s="85" t="s">
        <v>70</v>
      </c>
      <c r="B3" s="86"/>
      <c r="C3" s="86"/>
      <c r="D3" s="87"/>
      <c r="F3" s="81"/>
    </row>
    <row r="4" spans="1:12" ht="23.15" customHeight="1" x14ac:dyDescent="0.5">
      <c r="A4" s="9" t="s">
        <v>1</v>
      </c>
      <c r="B4" s="88"/>
      <c r="C4" s="89"/>
      <c r="D4" s="90"/>
      <c r="F4" s="81"/>
    </row>
    <row r="5" spans="1:12" s="15" customFormat="1" ht="15.5" customHeight="1" x14ac:dyDescent="0.35">
      <c r="A5" s="10"/>
      <c r="B5" s="11"/>
      <c r="C5" s="11"/>
      <c r="D5" s="12"/>
      <c r="F5" s="82"/>
      <c r="G5" s="13"/>
      <c r="H5" s="1"/>
      <c r="I5" s="1"/>
      <c r="J5" s="1"/>
      <c r="K5" s="14"/>
      <c r="L5" s="14"/>
    </row>
    <row r="6" spans="1:12" ht="15" customHeight="1" x14ac:dyDescent="0.35">
      <c r="A6" s="16" t="s">
        <v>65</v>
      </c>
      <c r="B6" s="17" t="s">
        <v>2</v>
      </c>
      <c r="C6" s="17" t="s">
        <v>3</v>
      </c>
      <c r="D6" s="72" t="s">
        <v>4</v>
      </c>
      <c r="F6" s="82"/>
      <c r="G6" s="1"/>
      <c r="H6" s="1"/>
      <c r="I6" s="1"/>
      <c r="J6" s="1"/>
      <c r="K6" s="18"/>
      <c r="L6" s="18"/>
    </row>
    <row r="7" spans="1:12" ht="15" customHeight="1" x14ac:dyDescent="0.35">
      <c r="A7" s="19" t="s">
        <v>31</v>
      </c>
      <c r="B7" s="20">
        <v>30</v>
      </c>
      <c r="C7" s="3">
        <v>0</v>
      </c>
      <c r="D7" s="73">
        <f>B7*C7</f>
        <v>0</v>
      </c>
      <c r="E7" s="83"/>
      <c r="F7" s="82"/>
      <c r="G7" s="1"/>
      <c r="H7" s="1"/>
      <c r="I7" s="1"/>
      <c r="J7" s="1"/>
      <c r="K7" s="18"/>
      <c r="L7" s="18"/>
    </row>
    <row r="8" spans="1:12" ht="15" customHeight="1" x14ac:dyDescent="0.35">
      <c r="A8" s="19" t="s">
        <v>67</v>
      </c>
      <c r="B8" s="20">
        <v>40</v>
      </c>
      <c r="C8" s="3">
        <v>0</v>
      </c>
      <c r="D8" s="73">
        <f>B8*C8</f>
        <v>0</v>
      </c>
      <c r="E8" s="83"/>
      <c r="F8" s="82"/>
      <c r="G8" s="1"/>
      <c r="H8" s="1"/>
      <c r="I8" s="1"/>
      <c r="J8" s="1"/>
      <c r="K8" s="18"/>
      <c r="L8" s="18"/>
    </row>
    <row r="9" spans="1:12" ht="15" customHeight="1" x14ac:dyDescent="0.35">
      <c r="A9" s="21" t="s">
        <v>68</v>
      </c>
      <c r="B9" s="22"/>
      <c r="C9" s="22"/>
      <c r="D9" s="74"/>
      <c r="F9" s="82"/>
      <c r="G9" s="1"/>
      <c r="H9" s="1"/>
      <c r="I9" s="1"/>
      <c r="J9" s="1"/>
      <c r="K9" s="18"/>
      <c r="L9" s="18"/>
    </row>
    <row r="10" spans="1:12" ht="15.5" x14ac:dyDescent="0.35">
      <c r="A10" s="23" t="s">
        <v>69</v>
      </c>
      <c r="B10" s="23"/>
      <c r="C10" s="24"/>
      <c r="D10" s="75">
        <f>IF(SUM(D7:D8)&gt;70,70,SUM(D7:D8))</f>
        <v>0</v>
      </c>
      <c r="F10" s="82"/>
      <c r="G10" s="1"/>
      <c r="H10" s="1"/>
      <c r="I10" s="1"/>
      <c r="J10" s="1"/>
      <c r="K10" s="18"/>
      <c r="L10" s="18"/>
    </row>
    <row r="11" spans="1:12" x14ac:dyDescent="0.35">
      <c r="A11" s="25"/>
      <c r="B11" s="25"/>
      <c r="C11" s="26"/>
      <c r="D11" s="12"/>
      <c r="F11" s="2"/>
      <c r="G11" s="1"/>
      <c r="H11" s="1"/>
      <c r="I11" s="1"/>
      <c r="J11" s="1"/>
      <c r="K11" s="18"/>
      <c r="L11" s="18"/>
    </row>
    <row r="12" spans="1:12" x14ac:dyDescent="0.35">
      <c r="A12" s="27" t="s">
        <v>30</v>
      </c>
      <c r="B12" s="28" t="s">
        <v>2</v>
      </c>
      <c r="C12" s="29" t="s">
        <v>3</v>
      </c>
      <c r="D12" s="30" t="s">
        <v>4</v>
      </c>
      <c r="F12" s="81"/>
    </row>
    <row r="13" spans="1:12" x14ac:dyDescent="0.35">
      <c r="A13" s="31" t="s">
        <v>35</v>
      </c>
      <c r="B13" s="32" t="s">
        <v>5</v>
      </c>
      <c r="C13" s="4">
        <v>0</v>
      </c>
      <c r="D13" s="33">
        <f>40*C13</f>
        <v>0</v>
      </c>
      <c r="F13" s="81"/>
    </row>
    <row r="14" spans="1:12" x14ac:dyDescent="0.35">
      <c r="A14" s="34" t="s">
        <v>34</v>
      </c>
      <c r="B14" s="35" t="s">
        <v>32</v>
      </c>
      <c r="C14" s="5">
        <v>0</v>
      </c>
      <c r="D14" s="33">
        <f>30*C14</f>
        <v>0</v>
      </c>
    </row>
    <row r="15" spans="1:12" x14ac:dyDescent="0.35">
      <c r="A15" s="34" t="s">
        <v>37</v>
      </c>
      <c r="B15" s="35" t="s">
        <v>7</v>
      </c>
      <c r="C15" s="5">
        <v>0</v>
      </c>
      <c r="D15" s="33">
        <f>20*C15</f>
        <v>0</v>
      </c>
    </row>
    <row r="16" spans="1:12" x14ac:dyDescent="0.35">
      <c r="A16" s="34" t="s">
        <v>38</v>
      </c>
      <c r="B16" s="35" t="s">
        <v>33</v>
      </c>
      <c r="C16" s="5">
        <v>0</v>
      </c>
      <c r="D16" s="33">
        <f>10*C16</f>
        <v>0</v>
      </c>
    </row>
    <row r="17" spans="1:4" x14ac:dyDescent="0.35">
      <c r="A17" s="31" t="s">
        <v>39</v>
      </c>
      <c r="B17" s="32" t="s">
        <v>7</v>
      </c>
      <c r="C17" s="5">
        <v>0</v>
      </c>
      <c r="D17" s="33">
        <f>20*C17</f>
        <v>0</v>
      </c>
    </row>
    <row r="18" spans="1:4" x14ac:dyDescent="0.35">
      <c r="A18" s="34" t="s">
        <v>40</v>
      </c>
      <c r="B18" s="35" t="s">
        <v>6</v>
      </c>
      <c r="C18" s="5">
        <v>0</v>
      </c>
      <c r="D18" s="33">
        <f>15*C18</f>
        <v>0</v>
      </c>
    </row>
    <row r="19" spans="1:4" x14ac:dyDescent="0.35">
      <c r="A19" s="34" t="s">
        <v>42</v>
      </c>
      <c r="B19" s="35" t="s">
        <v>33</v>
      </c>
      <c r="C19" s="5">
        <v>0</v>
      </c>
      <c r="D19" s="33">
        <f>10*C19</f>
        <v>0</v>
      </c>
    </row>
    <row r="20" spans="1:4" x14ac:dyDescent="0.35">
      <c r="A20" s="34" t="s">
        <v>43</v>
      </c>
      <c r="B20" s="35" t="s">
        <v>41</v>
      </c>
      <c r="C20" s="5">
        <v>0</v>
      </c>
      <c r="D20" s="33">
        <f>5*C20</f>
        <v>0</v>
      </c>
    </row>
    <row r="21" spans="1:4" x14ac:dyDescent="0.35">
      <c r="A21" s="36" t="s">
        <v>8</v>
      </c>
      <c r="B21" s="37" t="s">
        <v>44</v>
      </c>
      <c r="C21" s="5">
        <v>0</v>
      </c>
      <c r="D21" s="33">
        <f>20*C21</f>
        <v>0</v>
      </c>
    </row>
    <row r="22" spans="1:4" x14ac:dyDescent="0.35">
      <c r="A22" s="36" t="s">
        <v>9</v>
      </c>
      <c r="B22" s="37" t="s">
        <v>10</v>
      </c>
      <c r="C22" s="5">
        <v>0</v>
      </c>
      <c r="D22" s="33">
        <f>10*C22</f>
        <v>0</v>
      </c>
    </row>
    <row r="23" spans="1:4" x14ac:dyDescent="0.35">
      <c r="A23" s="34" t="s">
        <v>45</v>
      </c>
      <c r="B23" s="35" t="s">
        <v>11</v>
      </c>
      <c r="C23" s="5">
        <v>0</v>
      </c>
      <c r="D23" s="33">
        <f>40*C23</f>
        <v>0</v>
      </c>
    </row>
    <row r="24" spans="1:4" x14ac:dyDescent="0.35">
      <c r="A24" s="34" t="s">
        <v>46</v>
      </c>
      <c r="B24" s="35" t="s">
        <v>12</v>
      </c>
      <c r="C24" s="5">
        <v>0</v>
      </c>
      <c r="D24" s="33">
        <f>20*C24</f>
        <v>0</v>
      </c>
    </row>
    <row r="25" spans="1:4" x14ac:dyDescent="0.35">
      <c r="A25" s="34" t="s">
        <v>47</v>
      </c>
      <c r="B25" s="35" t="s">
        <v>13</v>
      </c>
      <c r="C25" s="5">
        <v>0</v>
      </c>
      <c r="D25" s="33">
        <f>10*C25</f>
        <v>0</v>
      </c>
    </row>
    <row r="26" spans="1:4" x14ac:dyDescent="0.35">
      <c r="A26" s="34" t="s">
        <v>48</v>
      </c>
      <c r="B26" s="35" t="s">
        <v>14</v>
      </c>
      <c r="C26" s="5">
        <v>0</v>
      </c>
      <c r="D26" s="33">
        <f>20*C26</f>
        <v>0</v>
      </c>
    </row>
    <row r="27" spans="1:4" x14ac:dyDescent="0.35">
      <c r="A27" s="34" t="s">
        <v>49</v>
      </c>
      <c r="B27" s="35" t="s">
        <v>15</v>
      </c>
      <c r="C27" s="5">
        <v>0</v>
      </c>
      <c r="D27" s="33">
        <f>10*C27</f>
        <v>0</v>
      </c>
    </row>
    <row r="28" spans="1:4" ht="15" thickBot="1" x14ac:dyDescent="0.4">
      <c r="A28" s="38" t="s">
        <v>50</v>
      </c>
      <c r="B28" s="39" t="s">
        <v>16</v>
      </c>
      <c r="C28" s="6">
        <v>0</v>
      </c>
      <c r="D28" s="40">
        <f>5*C28</f>
        <v>0</v>
      </c>
    </row>
    <row r="29" spans="1:4" ht="15" thickBot="1" x14ac:dyDescent="0.4">
      <c r="A29" s="41" t="s">
        <v>51</v>
      </c>
      <c r="B29" s="42"/>
      <c r="C29" s="43"/>
      <c r="D29" s="44">
        <f>IF(SUM(D13:D28)&gt;100,100,SUM(D13:D28))</f>
        <v>0</v>
      </c>
    </row>
    <row r="30" spans="1:4" ht="15" thickBot="1" x14ac:dyDescent="0.4">
      <c r="A30" s="45"/>
      <c r="B30" s="45"/>
      <c r="C30" s="45"/>
      <c r="D30" s="45"/>
    </row>
    <row r="31" spans="1:4" x14ac:dyDescent="0.35">
      <c r="A31" s="46" t="s">
        <v>17</v>
      </c>
      <c r="B31" s="47" t="s">
        <v>2</v>
      </c>
      <c r="C31" s="48" t="s">
        <v>3</v>
      </c>
      <c r="D31" s="76" t="s">
        <v>4</v>
      </c>
    </row>
    <row r="32" spans="1:4" x14ac:dyDescent="0.35">
      <c r="A32" s="31" t="s">
        <v>52</v>
      </c>
      <c r="B32" s="32" t="s">
        <v>19</v>
      </c>
      <c r="C32" s="4">
        <v>0</v>
      </c>
      <c r="D32" s="33">
        <f>10*C32</f>
        <v>0</v>
      </c>
    </row>
    <row r="33" spans="1:6" x14ac:dyDescent="0.35">
      <c r="A33" s="36" t="s">
        <v>18</v>
      </c>
      <c r="B33" s="37" t="s">
        <v>53</v>
      </c>
      <c r="C33" s="5">
        <v>0</v>
      </c>
      <c r="D33" s="49">
        <f>C33*5</f>
        <v>0</v>
      </c>
    </row>
    <row r="34" spans="1:6" x14ac:dyDescent="0.35">
      <c r="A34" s="36" t="s">
        <v>20</v>
      </c>
      <c r="B34" s="37" t="s">
        <v>54</v>
      </c>
      <c r="C34" s="5">
        <v>0</v>
      </c>
      <c r="D34" s="49">
        <f>2*C34</f>
        <v>0</v>
      </c>
    </row>
    <row r="35" spans="1:6" ht="29" x14ac:dyDescent="0.35">
      <c r="A35" s="50" t="s">
        <v>21</v>
      </c>
      <c r="B35" s="37" t="s">
        <v>55</v>
      </c>
      <c r="C35" s="5">
        <v>0</v>
      </c>
      <c r="D35" s="49">
        <f>5*C35</f>
        <v>0</v>
      </c>
    </row>
    <row r="36" spans="1:6" ht="29" x14ac:dyDescent="0.35">
      <c r="A36" s="50" t="s">
        <v>22</v>
      </c>
      <c r="B36" s="37" t="s">
        <v>56</v>
      </c>
      <c r="C36" s="5">
        <v>0</v>
      </c>
      <c r="D36" s="49">
        <f>3*C36</f>
        <v>0</v>
      </c>
    </row>
    <row r="37" spans="1:6" ht="29" x14ac:dyDescent="0.35">
      <c r="A37" s="50" t="s">
        <v>23</v>
      </c>
      <c r="B37" s="37" t="s">
        <v>57</v>
      </c>
      <c r="C37" s="5">
        <v>0</v>
      </c>
      <c r="D37" s="49">
        <f>2*C37</f>
        <v>0</v>
      </c>
    </row>
    <row r="38" spans="1:6" ht="29.5" thickBot="1" x14ac:dyDescent="0.4">
      <c r="A38" s="51" t="s">
        <v>24</v>
      </c>
      <c r="B38" s="52" t="s">
        <v>58</v>
      </c>
      <c r="C38" s="6">
        <v>0</v>
      </c>
      <c r="D38" s="53">
        <f>1*C38</f>
        <v>0</v>
      </c>
    </row>
    <row r="39" spans="1:6" x14ac:dyDescent="0.35">
      <c r="A39" s="54" t="s">
        <v>36</v>
      </c>
      <c r="B39" s="55"/>
      <c r="C39" s="56"/>
      <c r="D39" s="57">
        <f>IF(SUM(D32:D38)&gt;40,40,SUM(D32:D38))</f>
        <v>0</v>
      </c>
    </row>
    <row r="40" spans="1:6" x14ac:dyDescent="0.35">
      <c r="A40" s="58"/>
      <c r="B40" s="58"/>
      <c r="C40" s="59"/>
      <c r="D40" s="77"/>
    </row>
    <row r="41" spans="1:6" x14ac:dyDescent="0.35">
      <c r="A41" s="27" t="s">
        <v>25</v>
      </c>
      <c r="B41" s="28" t="s">
        <v>2</v>
      </c>
      <c r="C41" s="29" t="s">
        <v>3</v>
      </c>
      <c r="D41" s="60" t="s">
        <v>4</v>
      </c>
    </row>
    <row r="42" spans="1:6" ht="29" x14ac:dyDescent="0.35">
      <c r="A42" s="61" t="s">
        <v>26</v>
      </c>
      <c r="B42" s="62" t="s">
        <v>59</v>
      </c>
      <c r="C42" s="5">
        <v>0</v>
      </c>
      <c r="D42" s="49">
        <f>5*C42</f>
        <v>0</v>
      </c>
    </row>
    <row r="43" spans="1:6" ht="29" x14ac:dyDescent="0.35">
      <c r="A43" s="63" t="s">
        <v>60</v>
      </c>
      <c r="B43" s="64" t="s">
        <v>61</v>
      </c>
      <c r="C43" s="5">
        <v>0</v>
      </c>
      <c r="D43" s="49">
        <f>2*C43</f>
        <v>0</v>
      </c>
    </row>
    <row r="44" spans="1:6" ht="15" thickBot="1" x14ac:dyDescent="0.4">
      <c r="A44" s="34" t="s">
        <v>27</v>
      </c>
      <c r="B44" s="64" t="s">
        <v>64</v>
      </c>
      <c r="C44" s="5">
        <v>0</v>
      </c>
      <c r="D44" s="49">
        <f>2*C44</f>
        <v>0</v>
      </c>
    </row>
    <row r="45" spans="1:6" x14ac:dyDescent="0.35">
      <c r="A45" s="54" t="s">
        <v>62</v>
      </c>
      <c r="B45" s="55"/>
      <c r="C45" s="65"/>
      <c r="D45" s="57">
        <f>IF(SUM(D42:D44)&gt;10,10,SUM(D42:D44))</f>
        <v>0</v>
      </c>
    </row>
    <row r="46" spans="1:6" x14ac:dyDescent="0.35">
      <c r="A46" s="7"/>
      <c r="B46" s="7"/>
      <c r="C46" s="7"/>
      <c r="D46" s="77"/>
    </row>
    <row r="47" spans="1:6" s="68" customFormat="1" ht="18.5" x14ac:dyDescent="0.45">
      <c r="A47" s="66"/>
      <c r="B47" s="66"/>
      <c r="C47" s="66"/>
      <c r="D47" s="78" t="s">
        <v>28</v>
      </c>
      <c r="E47" s="84"/>
      <c r="F47" s="84"/>
    </row>
    <row r="48" spans="1:6" s="68" customFormat="1" ht="18.5" x14ac:dyDescent="0.45">
      <c r="A48" s="69" t="s">
        <v>63</v>
      </c>
      <c r="B48" s="70"/>
      <c r="C48" s="70"/>
      <c r="D48" s="79">
        <f>D10+D29+D39+D45</f>
        <v>0</v>
      </c>
      <c r="E48" s="84"/>
      <c r="F48" s="84"/>
    </row>
    <row r="49" spans="1:4" x14ac:dyDescent="0.35">
      <c r="A49" s="7"/>
      <c r="B49" s="7"/>
      <c r="C49" s="7"/>
      <c r="D49" s="77"/>
    </row>
    <row r="50" spans="1:4" ht="18.5" x14ac:dyDescent="0.45">
      <c r="A50" s="67" t="s">
        <v>66</v>
      </c>
      <c r="B50" s="71"/>
      <c r="C50" s="71"/>
      <c r="D50" s="80">
        <f>6.742*(D48^0.5)</f>
        <v>0</v>
      </c>
    </row>
    <row r="51" spans="1:4" x14ac:dyDescent="0.35">
      <c r="A51" s="7"/>
      <c r="B51" s="7"/>
      <c r="C51" s="7"/>
      <c r="D51" s="77"/>
    </row>
    <row r="52" spans="1:4" x14ac:dyDescent="0.35">
      <c r="A52" s="7"/>
      <c r="B52" s="7"/>
      <c r="C52" s="7"/>
      <c r="D52" s="77"/>
    </row>
    <row r="53" spans="1:4" x14ac:dyDescent="0.35">
      <c r="A53" s="7"/>
      <c r="B53" s="7"/>
      <c r="C53" s="7"/>
      <c r="D53" s="77"/>
    </row>
    <row r="54" spans="1:4" x14ac:dyDescent="0.35">
      <c r="A54" s="7"/>
      <c r="B54" s="7"/>
      <c r="C54" s="7"/>
      <c r="D54" s="77"/>
    </row>
    <row r="55" spans="1:4" x14ac:dyDescent="0.35">
      <c r="A55" s="7"/>
      <c r="B55" s="7"/>
      <c r="C55" s="7"/>
      <c r="D55" s="77"/>
    </row>
    <row r="56" spans="1:4" x14ac:dyDescent="0.35">
      <c r="A56" s="7"/>
      <c r="B56" s="7"/>
      <c r="C56" s="7"/>
      <c r="D56" s="77"/>
    </row>
    <row r="57" spans="1:4" x14ac:dyDescent="0.35">
      <c r="A57" s="7"/>
      <c r="B57" s="7"/>
      <c r="C57" s="7"/>
      <c r="D57" s="77"/>
    </row>
    <row r="58" spans="1:4" x14ac:dyDescent="0.35">
      <c r="A58" s="7"/>
      <c r="B58" s="7"/>
      <c r="C58" s="7"/>
      <c r="D58" s="77"/>
    </row>
    <row r="59" spans="1:4" x14ac:dyDescent="0.35">
      <c r="A59" s="7"/>
      <c r="B59" s="7"/>
      <c r="C59" s="7"/>
      <c r="D59" s="77"/>
    </row>
    <row r="60" spans="1:4" x14ac:dyDescent="0.35">
      <c r="A60" s="7"/>
      <c r="B60" s="7"/>
      <c r="C60" s="7"/>
      <c r="D60" s="77"/>
    </row>
  </sheetData>
  <sheetProtection algorithmName="SHA-512" hashValue="DJTIPKH8PU4+dJ4yFacntVz/yX57eBC2aXE1JCgUYlA8T1najjZrCpNwHAmCjAN7+YseocdqGNolLwjRwDGReg==" saltValue="NAz4jLnpj2GycEGSksXU6A==" spinCount="100000" sheet="1" selectLockedCells="1"/>
  <mergeCells count="4">
    <mergeCell ref="A3:D3"/>
    <mergeCell ref="B4:D4"/>
    <mergeCell ref="A1:D1"/>
    <mergeCell ref="A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ignoredErrors>
    <ignoredError sqref="D16 D25:D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Josefredo Pliego</cp:lastModifiedBy>
  <dcterms:created xsi:type="dcterms:W3CDTF">2020-12-16T22:16:31Z</dcterms:created>
  <dcterms:modified xsi:type="dcterms:W3CDTF">2021-05-23T23:43:39Z</dcterms:modified>
</cp:coreProperties>
</file>