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75" tabRatio="500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<sst xmlns="http://schemas.openxmlformats.org/spreadsheetml/2006/main" count="81" uniqueCount="69">
  <si>
    <t>PROGRAMA DE PÓS-GRADUAÇÃO DE FÍSICA E QUÍMICA DE MATERIAIS</t>
  </si>
  <si>
    <t xml:space="preserve"> Processo Seletivo para Ingresso no 2º semestre de 2021</t>
  </si>
  <si>
    <t>PLANILHA DE AVALIAÇÃO CURRICULAR (MESTRADO)</t>
  </si>
  <si>
    <t>Nome do candidato:</t>
  </si>
  <si>
    <t>(1) - FORMAÇÃO ACADÊMICA</t>
  </si>
  <si>
    <t>Pontuação</t>
  </si>
  <si>
    <t>Quantidade</t>
  </si>
  <si>
    <t>Pontuação obtida</t>
  </si>
  <si>
    <t>Graduação em química, física, engenharias, farmácia, bioquímica (histórico)</t>
  </si>
  <si>
    <t>(demais graduações não pontuam)</t>
  </si>
  <si>
    <t>SOMA PARCIAL (máximo 50)</t>
  </si>
  <si>
    <r>
      <rPr>
        <b/>
        <sz val="11"/>
        <color indexed="8"/>
        <rFont val="Calibri"/>
        <charset val="134"/>
      </rPr>
      <t>(2) - PRODUÇÃO CIENTÍFICA</t>
    </r>
    <r>
      <rPr>
        <b/>
        <sz val="11"/>
        <color indexed="10"/>
        <rFont val="Calibri"/>
        <charset val="134"/>
      </rPr>
      <t xml:space="preserve"> </t>
    </r>
  </si>
  <si>
    <t>Primeiro autor de artigo com Qualis A1 ou A2</t>
  </si>
  <si>
    <t>40 pontos/artigo</t>
  </si>
  <si>
    <t>Primeiro autor de artigo com Qualis A3 ou A4</t>
  </si>
  <si>
    <t>30 pontos/artigo</t>
  </si>
  <si>
    <t>Primeiro autor de artigo com Qualis B1 ou B2</t>
  </si>
  <si>
    <t>20 pontos/artigo</t>
  </si>
  <si>
    <t>Primeiro autor de artigo com Qualis B3 ou B4</t>
  </si>
  <si>
    <t>10 pontos/artigo</t>
  </si>
  <si>
    <t>Autor de artigo com Qualis A1 ou A2</t>
  </si>
  <si>
    <t>Autor de artigo com Qualis A3 ou A4</t>
  </si>
  <si>
    <t>15 pontos/artigo</t>
  </si>
  <si>
    <t>Autor de artigo com Qualis B1 ou B2</t>
  </si>
  <si>
    <t>Autor de artigo com Qualis B3 ou B4</t>
  </si>
  <si>
    <t>5 pontos/artigo</t>
  </si>
  <si>
    <t>Patente registrada (Concedida)</t>
  </si>
  <si>
    <t>20 pontos/patente</t>
  </si>
  <si>
    <t>Patente em processo de registro (Depositada)</t>
  </si>
  <si>
    <t>10 pontos/patente</t>
  </si>
  <si>
    <t>Livro cientifico publicado por Editora com conselho editorial internacional</t>
  </si>
  <si>
    <t>40 pontos/livro</t>
  </si>
  <si>
    <t>Livro científico publicado por Editora com conselho editorial nacional</t>
  </si>
  <si>
    <t>20 pontos/livro</t>
  </si>
  <si>
    <t>Livro científico publicado por Editora com conselho editorial local</t>
  </si>
  <si>
    <t>10 pontos/livro</t>
  </si>
  <si>
    <t>Capítulo de livro científico publicado por Editora com conselho editorial internacional</t>
  </si>
  <si>
    <t>20 pontos/capítulo</t>
  </si>
  <si>
    <t>Capítulo de livro científico publicado por Editora com conselho editorial nacional</t>
  </si>
  <si>
    <t>10 pontos/capítulo</t>
  </si>
  <si>
    <t>Capítulo de livro científico publicado por Editora com conselho editorial local</t>
  </si>
  <si>
    <t>05 pontos/capítulo</t>
  </si>
  <si>
    <t xml:space="preserve">(3) - ATIVIDADE EXTRA CURRICULAR </t>
  </si>
  <si>
    <t>Bolsista de IC financiada por agências de fomento  ou pró-reitoria</t>
  </si>
  <si>
    <t>10 pontos/ano</t>
  </si>
  <si>
    <t>IC voluntário certificado pela pró-reitoria ou diretoria de pesquisa</t>
  </si>
  <si>
    <t>5 pontos/ano</t>
  </si>
  <si>
    <t>Participação em programas de monitoria remunerado em instituição de Ensino Superior</t>
  </si>
  <si>
    <t>2 pontos/semestre</t>
  </si>
  <si>
    <t>Participação em eventos internacionais com apresentação de trabalho (limitado a um trabalho por evento)</t>
  </si>
  <si>
    <t>5 pontos/evento</t>
  </si>
  <si>
    <t>Participação em eventos nacionais com apresentação de trabalho (limitado a um trabalho por evento)</t>
  </si>
  <si>
    <t>3 pontos/evento</t>
  </si>
  <si>
    <t>Participação em eventos regionais com apresentação de trabalho (limitado a um trabalho por evento)</t>
  </si>
  <si>
    <t>2 pontos/evento</t>
  </si>
  <si>
    <t>Participação em eventos locais com apresentação de trabalho (limitado a um trabalho por evento)</t>
  </si>
  <si>
    <t>1 pontos/evento</t>
  </si>
  <si>
    <t>SOMA PARCIAL (máximo 40)</t>
  </si>
  <si>
    <t xml:space="preserve">(4) - EXERCÍCIO DA PROFISSÃO APÓS A GRADUAÇÃO </t>
  </si>
  <si>
    <t>Docência no magistério superior de disciplinas nas áreas de Física, Química e Engenharias (não incluir Estágio docência)</t>
  </si>
  <si>
    <t>5 pontos / semestre</t>
  </si>
  <si>
    <t>Docência no ensino básico de disciplinas nas áreas de Física e Química   (não incluir estágio curricular)</t>
  </si>
  <si>
    <t>2 pontos /semestre</t>
  </si>
  <si>
    <t>Exercício da profissão em atividades relacionadas nas áreas de Física, Química e Engenharias</t>
  </si>
  <si>
    <t>2 pontos / semestre</t>
  </si>
  <si>
    <t>SOMA PARCIAL (máximo 10)</t>
  </si>
  <si>
    <t>MESTRADO</t>
  </si>
  <si>
    <t>SOMA FINAL</t>
  </si>
  <si>
    <t>NOTA FINAL CURRICULO</t>
  </si>
</sst>
</file>

<file path=xl/styles.xml><?xml version="1.0" encoding="utf-8"?>
<styleSheet xmlns="http://schemas.openxmlformats.org/spreadsheetml/2006/main">
  <numFmts count="4">
    <numFmt numFmtId="176" formatCode="_-&quot;R$&quot;* #,##0.00_-;\-&quot;R$&quot;* #,##0.00_-;_-&quot;R$&quot;* &quot;-&quot;??_-;_-@_-"/>
    <numFmt numFmtId="177" formatCode="_-* #,##0_-;\-* #,##0_-;_-* &quot;-&quot;_-;_-@_-"/>
    <numFmt numFmtId="178" formatCode="_-&quot;R$&quot;* #,##0_-;\-&quot;R$&quot;* #,##0_-;_-&quot;R$&quot;* &quot;-&quot;_-;_-@_-"/>
    <numFmt numFmtId="179" formatCode="_-* #,##0.00_-;\-* #,##0.00_-;_-* &quot;-&quot;??_-;_-@_-"/>
  </numFmts>
  <fonts count="41">
    <font>
      <sz val="11"/>
      <color indexed="8"/>
      <name val="Calibri"/>
      <charset val="134"/>
    </font>
    <font>
      <sz val="14"/>
      <color indexed="8"/>
      <name val="Calibri"/>
      <charset val="134"/>
    </font>
    <font>
      <b/>
      <sz val="11"/>
      <color indexed="8"/>
      <name val="Calibri"/>
      <charset val="134"/>
    </font>
    <font>
      <b/>
      <sz val="11"/>
      <name val="Calibri"/>
      <charset val="134"/>
    </font>
    <font>
      <b/>
      <sz val="16"/>
      <color indexed="8"/>
      <name val="Calibri"/>
      <charset val="134"/>
    </font>
    <font>
      <b/>
      <i/>
      <sz val="12"/>
      <name val="Times New Roman"/>
      <charset val="134"/>
    </font>
    <font>
      <sz val="12"/>
      <color indexed="8"/>
      <name val="Times New Roman"/>
      <charset val="134"/>
    </font>
    <font>
      <sz val="11"/>
      <color indexed="10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i/>
      <sz val="11"/>
      <color theme="1"/>
      <name val="Calibri"/>
      <charset val="134"/>
    </font>
    <font>
      <i/>
      <sz val="11"/>
      <color indexed="8"/>
      <name val="Calibri"/>
      <charset val="134"/>
    </font>
    <font>
      <b/>
      <i/>
      <sz val="11"/>
      <color indexed="30"/>
      <name val="Calibri"/>
      <charset val="134"/>
    </font>
    <font>
      <b/>
      <i/>
      <sz val="11"/>
      <color indexed="8"/>
      <name val="Calibri"/>
      <charset val="134"/>
    </font>
    <font>
      <b/>
      <i/>
      <sz val="11"/>
      <color theme="1"/>
      <name val="Calibri"/>
      <charset val="134"/>
    </font>
    <font>
      <b/>
      <i/>
      <sz val="11"/>
      <name val="Calibri"/>
      <charset val="134"/>
    </font>
    <font>
      <b/>
      <sz val="14"/>
      <color indexed="8"/>
      <name val="Calibri"/>
      <charset val="134"/>
    </font>
    <font>
      <b/>
      <sz val="14"/>
      <name val="Calibri"/>
      <charset val="134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63"/>
      <name val="Calibri"/>
      <charset val="1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name val="Arial"/>
      <charset val="134"/>
    </font>
    <font>
      <sz val="11"/>
      <color rgb="FF9C6500"/>
      <name val="Calibri"/>
      <charset val="0"/>
      <scheme val="minor"/>
    </font>
    <font>
      <b/>
      <sz val="11"/>
      <color indexed="10"/>
      <name val="Calibri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23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/>
      <top style="thin">
        <color auto="1"/>
      </top>
      <bottom style="thin">
        <color auto="1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3">
    <xf numFmtId="0" fontId="0" fillId="0" borderId="0"/>
    <xf numFmtId="179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2" fillId="13" borderId="23" applyNumberFormat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14" borderId="27" applyNumberFormat="0" applyFont="0" applyAlignment="0" applyProtection="0">
      <alignment vertical="center"/>
    </xf>
    <xf numFmtId="0" fontId="28" fillId="0" borderId="0"/>
    <xf numFmtId="0" fontId="2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23" borderId="30" applyNumberFormat="0" applyAlignment="0" applyProtection="0">
      <alignment vertical="center"/>
    </xf>
    <xf numFmtId="0" fontId="29" fillId="21" borderId="28" applyNumberFormat="0" applyAlignment="0" applyProtection="0">
      <alignment vertical="center"/>
    </xf>
    <xf numFmtId="0" fontId="36" fillId="21" borderId="30" applyNumberFormat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8" fillId="0" borderId="0"/>
    <xf numFmtId="0" fontId="0" fillId="0" borderId="0"/>
  </cellStyleXfs>
  <cellXfs count="94">
    <xf numFmtId="0" fontId="0" fillId="0" borderId="0" xfId="0"/>
    <xf numFmtId="0" fontId="0" fillId="0" borderId="0" xfId="0" applyBorder="1" applyProtection="1"/>
    <xf numFmtId="0" fontId="1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2" borderId="4" xfId="0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49" fontId="6" fillId="0" borderId="0" xfId="0" applyNumberFormat="1" applyFont="1" applyAlignment="1" applyProtection="1">
      <alignment horizontal="justify" vertical="center"/>
    </xf>
    <xf numFmtId="49" fontId="7" fillId="0" borderId="0" xfId="34" applyNumberFormat="1" applyFill="1" applyBorder="1" applyAlignment="1" applyProtection="1"/>
    <xf numFmtId="0" fontId="2" fillId="4" borderId="4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8" fillId="5" borderId="4" xfId="0" applyFont="1" applyFill="1" applyBorder="1" applyProtection="1"/>
    <xf numFmtId="0" fontId="9" fillId="0" borderId="4" xfId="0" applyFont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0" fillId="0" borderId="4" xfId="0" applyFont="1" applyBorder="1" applyAlignment="1" applyProtection="1">
      <alignment wrapText="1"/>
    </xf>
    <xf numFmtId="0" fontId="12" fillId="0" borderId="4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/>
    <xf numFmtId="0" fontId="13" fillId="8" borderId="4" xfId="0" applyFont="1" applyFill="1" applyBorder="1" applyAlignment="1" applyProtection="1">
      <alignment horizontal="center"/>
    </xf>
    <xf numFmtId="0" fontId="14" fillId="9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49" fontId="15" fillId="0" borderId="0" xfId="34" applyNumberFormat="1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/>
    </xf>
    <xf numFmtId="0" fontId="0" fillId="0" borderId="5" xfId="0" applyFont="1" applyBorder="1" applyProtection="1"/>
    <xf numFmtId="0" fontId="0" fillId="0" borderId="8" xfId="0" applyFont="1" applyBorder="1" applyProtection="1"/>
    <xf numFmtId="0" fontId="10" fillId="6" borderId="6" xfId="0" applyFont="1" applyFill="1" applyBorder="1" applyAlignment="1" applyProtection="1">
      <alignment horizontal="center"/>
      <protection locked="0"/>
    </xf>
    <xf numFmtId="0" fontId="11" fillId="7" borderId="8" xfId="0" applyFont="1" applyFill="1" applyBorder="1" applyAlignment="1" applyProtection="1">
      <alignment horizontal="center"/>
    </xf>
    <xf numFmtId="0" fontId="0" fillId="0" borderId="9" xfId="0" applyFont="1" applyBorder="1" applyProtection="1"/>
    <xf numFmtId="0" fontId="0" fillId="0" borderId="7" xfId="0" applyFont="1" applyBorder="1" applyProtection="1"/>
    <xf numFmtId="0" fontId="10" fillId="6" borderId="10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/>
    <xf numFmtId="0" fontId="0" fillId="0" borderId="7" xfId="0" applyFont="1" applyFill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10" fillId="6" borderId="13" xfId="0" applyFont="1" applyFill="1" applyBorder="1" applyAlignment="1" applyProtection="1">
      <alignment horizontal="center"/>
      <protection locked="0"/>
    </xf>
    <xf numFmtId="0" fontId="11" fillId="7" borderId="14" xfId="0" applyFont="1" applyFill="1" applyBorder="1" applyAlignment="1" applyProtection="1">
      <alignment horizontal="center"/>
    </xf>
    <xf numFmtId="0" fontId="2" fillId="8" borderId="15" xfId="0" applyFont="1" applyFill="1" applyBorder="1" applyAlignment="1" applyProtection="1">
      <alignment horizontal="left"/>
    </xf>
    <xf numFmtId="0" fontId="2" fillId="8" borderId="15" xfId="0" applyFont="1" applyFill="1" applyBorder="1" applyAlignment="1" applyProtection="1">
      <alignment horizontal="right"/>
    </xf>
    <xf numFmtId="0" fontId="2" fillId="8" borderId="16" xfId="0" applyFont="1" applyFill="1" applyBorder="1" applyAlignment="1" applyProtection="1">
      <alignment horizontal="center"/>
    </xf>
    <xf numFmtId="0" fontId="14" fillId="9" borderId="17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4" borderId="18" xfId="0" applyFont="1" applyFill="1" applyBorder="1" applyAlignment="1" applyProtection="1">
      <alignment horizontal="left" vertical="center"/>
    </xf>
    <xf numFmtId="0" fontId="2" fillId="4" borderId="19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wrapText="1"/>
    </xf>
    <xf numFmtId="0" fontId="2" fillId="4" borderId="21" xfId="0" applyFont="1" applyFill="1" applyBorder="1" applyAlignment="1" applyProtection="1">
      <alignment horizontal="center"/>
    </xf>
    <xf numFmtId="0" fontId="11" fillId="7" borderId="7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wrapText="1"/>
    </xf>
    <xf numFmtId="0" fontId="0" fillId="0" borderId="11" xfId="0" applyFont="1" applyFill="1" applyBorder="1" applyAlignment="1" applyProtection="1">
      <alignment wrapText="1"/>
    </xf>
    <xf numFmtId="0" fontId="0" fillId="0" borderId="12" xfId="0" applyFont="1" applyFill="1" applyBorder="1" applyProtection="1"/>
    <xf numFmtId="0" fontId="11" fillId="7" borderId="12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left"/>
    </xf>
    <xf numFmtId="0" fontId="2" fillId="8" borderId="11" xfId="0" applyFont="1" applyFill="1" applyBorder="1" applyAlignment="1" applyProtection="1">
      <alignment horizontal="right"/>
    </xf>
    <xf numFmtId="0" fontId="2" fillId="8" borderId="12" xfId="0" applyFont="1" applyFill="1" applyBorder="1" applyAlignment="1" applyProtection="1">
      <alignment horizontal="center"/>
    </xf>
    <xf numFmtId="0" fontId="14" fillId="9" borderId="22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0" fillId="0" borderId="1" xfId="0" applyBorder="1" applyProtection="1"/>
    <xf numFmtId="0" fontId="2" fillId="4" borderId="8" xfId="0" applyFont="1" applyFill="1" applyBorder="1" applyAlignment="1" applyProtection="1">
      <alignment horizontal="center"/>
    </xf>
    <xf numFmtId="0" fontId="0" fillId="0" borderId="5" xfId="0" applyFont="1" applyBorder="1" applyAlignment="1" applyProtection="1">
      <alignment wrapText="1"/>
    </xf>
    <xf numFmtId="0" fontId="0" fillId="0" borderId="8" xfId="0" applyFont="1" applyBorder="1" applyAlignment="1" applyProtection="1">
      <alignment vertical="center"/>
    </xf>
    <xf numFmtId="0" fontId="9" fillId="10" borderId="9" xfId="0" applyFont="1" applyFill="1" applyBorder="1" applyAlignment="1" applyProtection="1">
      <alignment wrapText="1"/>
    </xf>
    <xf numFmtId="0" fontId="0" fillId="0" borderId="7" xfId="0" applyFont="1" applyBorder="1" applyAlignment="1" applyProtection="1">
      <alignment vertical="center"/>
    </xf>
    <xf numFmtId="0" fontId="11" fillId="8" borderId="12" xfId="0" applyFont="1" applyFill="1" applyBorder="1" applyAlignment="1" applyProtection="1">
      <alignment horizontal="center"/>
    </xf>
    <xf numFmtId="0" fontId="0" fillId="0" borderId="4" xfId="0" applyBorder="1" applyProtection="1"/>
    <xf numFmtId="0" fontId="1" fillId="0" borderId="4" xfId="0" applyFont="1" applyBorder="1" applyProtection="1"/>
    <xf numFmtId="0" fontId="16" fillId="8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6" fillId="11" borderId="4" xfId="0" applyFont="1" applyFill="1" applyBorder="1" applyAlignment="1" applyProtection="1">
      <alignment horizontal="center"/>
    </xf>
    <xf numFmtId="0" fontId="1" fillId="11" borderId="4" xfId="0" applyFont="1" applyFill="1" applyBorder="1" applyProtection="1"/>
    <xf numFmtId="2" fontId="17" fillId="9" borderId="1" xfId="0" applyNumberFormat="1" applyFont="1" applyFill="1" applyBorder="1" applyAlignment="1" applyProtection="1">
      <alignment horizontal="center"/>
    </xf>
    <xf numFmtId="0" fontId="16" fillId="8" borderId="4" xfId="0" applyFont="1" applyFill="1" applyBorder="1" applyAlignment="1" applyProtection="1">
      <alignment horizontal="center"/>
    </xf>
    <xf numFmtId="0" fontId="0" fillId="8" borderId="4" xfId="0" applyFill="1" applyBorder="1" applyProtection="1"/>
    <xf numFmtId="2" fontId="16" fillId="8" borderId="1" xfId="0" applyNumberFormat="1" applyFont="1" applyFill="1" applyBorder="1" applyAlignment="1" applyProtection="1">
      <alignment horizontal="center"/>
    </xf>
    <xf numFmtId="49" fontId="0" fillId="0" borderId="0" xfId="0" applyNumberFormat="1" applyBorder="1" applyProtection="1"/>
    <xf numFmtId="49" fontId="0" fillId="0" borderId="0" xfId="0" applyNumberFormat="1" applyProtection="1"/>
  </cellXfs>
  <cellStyles count="53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Excel_BuiltIn_Texto de Aviso" xfId="34"/>
    <cellStyle name="Neutro" xfId="35" builtinId="28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60% - Ênfase 6" xfId="50" builtinId="52"/>
    <cellStyle name="Normal 2 2" xfId="51"/>
    <cellStyle name="Normal 3" xf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E181E"/>
      <rgbColor rgb="00FFFFF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273050</xdr:colOff>
      <xdr:row>10</xdr:row>
      <xdr:rowOff>25400</xdr:rowOff>
    </xdr:from>
    <xdr:to>
      <xdr:col>5</xdr:col>
      <xdr:colOff>622300</xdr:colOff>
      <xdr:row>22</xdr:row>
      <xdr:rowOff>88900</xdr:rowOff>
    </xdr:to>
    <xdr:sp>
      <xdr:nvSpPr>
        <xdr:cNvPr id="2" name="CaixaDeTexto 1"/>
        <xdr:cNvSpPr txBox="1"/>
      </xdr:nvSpPr>
      <xdr:spPr>
        <a:xfrm>
          <a:off x="8806815" y="2288540"/>
          <a:ext cx="2216150" cy="234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No caso do periódico não estar na tabela Qualis, utilizar o maior percentil da</a:t>
          </a:r>
          <a:r>
            <a:rPr lang="pt-BR" sz="1100" baseline="0"/>
            <a:t> base scopus.</a:t>
          </a:r>
          <a:endParaRPr lang="pt-BR" sz="1100" baseline="0"/>
        </a:p>
        <a:p>
          <a:endParaRPr lang="pt-BR" sz="1100" baseline="0"/>
        </a:p>
        <a:p>
          <a:r>
            <a:rPr lang="pt-BR" sz="1100" baseline="0"/>
            <a:t>A1 = percentil 87,5 até 100</a:t>
          </a:r>
          <a:endParaRPr lang="pt-BR" sz="1100" baseline="0"/>
        </a:p>
        <a:p>
          <a:r>
            <a:rPr lang="pt-BR" sz="1100" baseline="0"/>
            <a:t>A2 = percentil 75 até 87,5</a:t>
          </a:r>
          <a:endParaRPr lang="pt-BR" sz="1100" baseline="0"/>
        </a:p>
        <a:p>
          <a:r>
            <a:rPr lang="pt-BR" sz="1100" baseline="0"/>
            <a:t>A3 = percentil 62,5 até 75</a:t>
          </a:r>
          <a:endParaRPr lang="pt-BR" sz="1100" baseline="0"/>
        </a:p>
        <a:p>
          <a:r>
            <a:rPr lang="pt-BR" sz="1100" baseline="0"/>
            <a:t>A4 = percentil 50 até 62,5</a:t>
          </a:r>
          <a:endParaRPr lang="pt-BR" sz="1100" baseline="0"/>
        </a:p>
        <a:p>
          <a:r>
            <a:rPr lang="pt-BR" sz="1100" baseline="0"/>
            <a:t>B1 = percentil 37,5 até 50</a:t>
          </a:r>
          <a:endParaRPr lang="pt-BR" sz="1100" baseline="0"/>
        </a:p>
        <a:p>
          <a:r>
            <a:rPr lang="pt-BR" sz="1100" baseline="0"/>
            <a:t>B2 = percentil 25 até 37,5</a:t>
          </a:r>
          <a:endParaRPr lang="pt-BR" sz="1100" baseline="0"/>
        </a:p>
        <a:p>
          <a:r>
            <a:rPr lang="pt-BR" sz="1100" baseline="0"/>
            <a:t>B3 = percentil 12,5 até 25</a:t>
          </a:r>
          <a:endParaRPr lang="pt-BR" sz="1100" baseline="0"/>
        </a:p>
        <a:p>
          <a:r>
            <a:rPr lang="pt-BR" sz="1100" baseline="0"/>
            <a:t>B4 = percentil 0 até 12,5</a:t>
          </a:r>
          <a:endParaRPr lang="pt-BR" sz="1100" baseline="0"/>
        </a:p>
        <a:p>
          <a:endParaRPr lang="pt-BR" sz="1100"/>
        </a:p>
      </xdr:txBody>
    </xdr:sp>
    <xdr:clientData/>
  </xdr:twoCellAnchor>
  <xdr:twoCellAnchor>
    <xdr:from>
      <xdr:col>4</xdr:col>
      <xdr:colOff>279400</xdr:colOff>
      <xdr:row>5</xdr:row>
      <xdr:rowOff>6350</xdr:rowOff>
    </xdr:from>
    <xdr:to>
      <xdr:col>5</xdr:col>
      <xdr:colOff>596900</xdr:colOff>
      <xdr:row>7</xdr:row>
      <xdr:rowOff>139700</xdr:rowOff>
    </xdr:to>
    <xdr:sp>
      <xdr:nvSpPr>
        <xdr:cNvPr id="3" name="CaixaDeTexto 2"/>
        <xdr:cNvSpPr txBox="1"/>
      </xdr:nvSpPr>
      <xdr:spPr>
        <a:xfrm>
          <a:off x="8813165" y="1307465"/>
          <a:ext cx="21844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Máximo 1 para graduação nas áreas citadas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4</xdr:col>
      <xdr:colOff>279400</xdr:colOff>
      <xdr:row>2</xdr:row>
      <xdr:rowOff>260350</xdr:rowOff>
    </xdr:from>
    <xdr:to>
      <xdr:col>4</xdr:col>
      <xdr:colOff>1714500</xdr:colOff>
      <xdr:row>4</xdr:row>
      <xdr:rowOff>171450</xdr:rowOff>
    </xdr:to>
    <xdr:sp>
      <xdr:nvSpPr>
        <xdr:cNvPr id="4" name="CaixaDeTexto 3"/>
        <xdr:cNvSpPr txBox="1"/>
      </xdr:nvSpPr>
      <xdr:spPr>
        <a:xfrm>
          <a:off x="8813165" y="776605"/>
          <a:ext cx="1435100" cy="499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Preencha somente os campos em amarelo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selection activeCell="B4" sqref="B4:D4"/>
    </sheetView>
  </sheetViews>
  <sheetFormatPr defaultColWidth="9" defaultRowHeight="15"/>
  <cols>
    <col min="1" max="1" width="73.7238095238095" style="3" customWidth="1"/>
    <col min="2" max="2" width="20.5428571428571" style="3" customWidth="1"/>
    <col min="3" max="3" width="17.1809523809524" style="3" customWidth="1"/>
    <col min="4" max="4" width="16.5428571428571" style="3" customWidth="1"/>
    <col min="5" max="5" width="28" style="1" customWidth="1"/>
    <col min="6" max="6" width="60.8190476190476" style="1" customWidth="1"/>
    <col min="7" max="16384" width="9" style="3"/>
  </cols>
  <sheetData>
    <row r="1" ht="20.15" customHeight="1" spans="1:4">
      <c r="A1" s="4" t="s">
        <v>0</v>
      </c>
      <c r="B1" s="5"/>
      <c r="C1" s="5"/>
      <c r="D1" s="6"/>
    </row>
    <row r="2" ht="20.5" customHeight="1" spans="1:4">
      <c r="A2" s="4" t="s">
        <v>1</v>
      </c>
      <c r="B2" s="5"/>
      <c r="C2" s="5"/>
      <c r="D2" s="6"/>
    </row>
    <row r="3" ht="23.15" customHeight="1" spans="1:6">
      <c r="A3" s="7" t="s">
        <v>2</v>
      </c>
      <c r="B3" s="8"/>
      <c r="C3" s="8"/>
      <c r="D3" s="9"/>
      <c r="F3" s="10"/>
    </row>
    <row r="4" ht="23.15" customHeight="1" spans="1:6">
      <c r="A4" s="11" t="s">
        <v>3</v>
      </c>
      <c r="B4" s="12"/>
      <c r="C4" s="13"/>
      <c r="D4" s="14"/>
      <c r="F4" s="10"/>
    </row>
    <row r="5" s="1" customFormat="1" ht="15.5" customHeight="1" spans="1:12">
      <c r="A5" s="15"/>
      <c r="B5" s="16"/>
      <c r="C5" s="16"/>
      <c r="D5" s="17"/>
      <c r="F5" s="18"/>
      <c r="G5" s="19"/>
      <c r="H5" s="20"/>
      <c r="I5" s="20"/>
      <c r="J5" s="20"/>
      <c r="K5" s="92"/>
      <c r="L5" s="92"/>
    </row>
    <row r="6" customHeight="1" spans="1:12">
      <c r="A6" s="21" t="s">
        <v>4</v>
      </c>
      <c r="B6" s="22" t="s">
        <v>5</v>
      </c>
      <c r="C6" s="22" t="s">
        <v>6</v>
      </c>
      <c r="D6" s="23" t="s">
        <v>7</v>
      </c>
      <c r="F6" s="18"/>
      <c r="G6" s="20"/>
      <c r="H6" s="20"/>
      <c r="I6" s="20"/>
      <c r="J6" s="20"/>
      <c r="K6" s="93"/>
      <c r="L6" s="93"/>
    </row>
    <row r="7" customHeight="1" spans="1:12">
      <c r="A7" s="24" t="s">
        <v>8</v>
      </c>
      <c r="B7" s="25">
        <v>50</v>
      </c>
      <c r="C7" s="26">
        <v>0</v>
      </c>
      <c r="D7" s="27">
        <f>B7*C7</f>
        <v>0</v>
      </c>
      <c r="E7" s="28"/>
      <c r="F7" s="18"/>
      <c r="G7" s="20"/>
      <c r="H7" s="20"/>
      <c r="I7" s="20"/>
      <c r="J7" s="20"/>
      <c r="K7" s="93"/>
      <c r="L7" s="93"/>
    </row>
    <row r="8" customHeight="1" spans="1:12">
      <c r="A8" s="29" t="s">
        <v>9</v>
      </c>
      <c r="B8" s="30"/>
      <c r="C8" s="30"/>
      <c r="D8" s="31"/>
      <c r="F8" s="18"/>
      <c r="G8" s="20"/>
      <c r="H8" s="20"/>
      <c r="I8" s="20"/>
      <c r="J8" s="20"/>
      <c r="K8" s="93"/>
      <c r="L8" s="93"/>
    </row>
    <row r="9" ht="15.75" spans="1:12">
      <c r="A9" s="32" t="s">
        <v>10</v>
      </c>
      <c r="B9" s="32"/>
      <c r="C9" s="33"/>
      <c r="D9" s="34">
        <f>IF(D7&gt;50,50,D7)</f>
        <v>0</v>
      </c>
      <c r="F9" s="18"/>
      <c r="G9" s="20"/>
      <c r="H9" s="20"/>
      <c r="I9" s="20"/>
      <c r="J9" s="20"/>
      <c r="K9" s="93"/>
      <c r="L9" s="93"/>
    </row>
    <row r="10" spans="1:12">
      <c r="A10" s="35"/>
      <c r="B10" s="35"/>
      <c r="C10" s="36"/>
      <c r="D10" s="17"/>
      <c r="F10" s="37"/>
      <c r="G10" s="20"/>
      <c r="H10" s="20"/>
      <c r="I10" s="20"/>
      <c r="J10" s="20"/>
      <c r="K10" s="93"/>
      <c r="L10" s="93"/>
    </row>
    <row r="11" spans="1:6">
      <c r="A11" s="38" t="s">
        <v>11</v>
      </c>
      <c r="B11" s="39" t="s">
        <v>5</v>
      </c>
      <c r="C11" s="40" t="s">
        <v>6</v>
      </c>
      <c r="D11" s="41" t="s">
        <v>7</v>
      </c>
      <c r="F11" s="10"/>
    </row>
    <row r="12" spans="1:6">
      <c r="A12" s="42" t="s">
        <v>12</v>
      </c>
      <c r="B12" s="43" t="s">
        <v>13</v>
      </c>
      <c r="C12" s="44">
        <v>0</v>
      </c>
      <c r="D12" s="45">
        <f>40*C12</f>
        <v>0</v>
      </c>
      <c r="F12" s="10"/>
    </row>
    <row r="13" spans="1:4">
      <c r="A13" s="46" t="s">
        <v>14</v>
      </c>
      <c r="B13" s="47" t="s">
        <v>15</v>
      </c>
      <c r="C13" s="48">
        <v>0</v>
      </c>
      <c r="D13" s="45">
        <f>30*C13</f>
        <v>0</v>
      </c>
    </row>
    <row r="14" spans="1:4">
      <c r="A14" s="46" t="s">
        <v>16</v>
      </c>
      <c r="B14" s="47" t="s">
        <v>17</v>
      </c>
      <c r="C14" s="48">
        <v>0</v>
      </c>
      <c r="D14" s="45">
        <f>20*C14</f>
        <v>0</v>
      </c>
    </row>
    <row r="15" spans="1:4">
      <c r="A15" s="46" t="s">
        <v>18</v>
      </c>
      <c r="B15" s="47" t="s">
        <v>19</v>
      </c>
      <c r="C15" s="48">
        <v>0</v>
      </c>
      <c r="D15" s="45">
        <f>10*C15</f>
        <v>0</v>
      </c>
    </row>
    <row r="16" spans="1:4">
      <c r="A16" s="42" t="s">
        <v>20</v>
      </c>
      <c r="B16" s="43" t="s">
        <v>17</v>
      </c>
      <c r="C16" s="48">
        <v>0</v>
      </c>
      <c r="D16" s="45">
        <f>20*C16</f>
        <v>0</v>
      </c>
    </row>
    <row r="17" spans="1:4">
      <c r="A17" s="46" t="s">
        <v>21</v>
      </c>
      <c r="B17" s="47" t="s">
        <v>22</v>
      </c>
      <c r="C17" s="48">
        <v>0</v>
      </c>
      <c r="D17" s="45">
        <f>15*C17</f>
        <v>0</v>
      </c>
    </row>
    <row r="18" spans="1:4">
      <c r="A18" s="46" t="s">
        <v>23</v>
      </c>
      <c r="B18" s="47" t="s">
        <v>19</v>
      </c>
      <c r="C18" s="48">
        <v>0</v>
      </c>
      <c r="D18" s="45">
        <f>10*C18</f>
        <v>0</v>
      </c>
    </row>
    <row r="19" spans="1:4">
      <c r="A19" s="46" t="s">
        <v>24</v>
      </c>
      <c r="B19" s="47" t="s">
        <v>25</v>
      </c>
      <c r="C19" s="48">
        <v>0</v>
      </c>
      <c r="D19" s="45">
        <f>5*C19</f>
        <v>0</v>
      </c>
    </row>
    <row r="20" spans="1:4">
      <c r="A20" s="49" t="s">
        <v>26</v>
      </c>
      <c r="B20" s="50" t="s">
        <v>27</v>
      </c>
      <c r="C20" s="48">
        <v>0</v>
      </c>
      <c r="D20" s="45">
        <f>20*C20</f>
        <v>0</v>
      </c>
    </row>
    <row r="21" spans="1:4">
      <c r="A21" s="49" t="s">
        <v>28</v>
      </c>
      <c r="B21" s="50" t="s">
        <v>29</v>
      </c>
      <c r="C21" s="48">
        <v>0</v>
      </c>
      <c r="D21" s="45">
        <f>10*C21</f>
        <v>0</v>
      </c>
    </row>
    <row r="22" spans="1:4">
      <c r="A22" s="46" t="s">
        <v>30</v>
      </c>
      <c r="B22" s="47" t="s">
        <v>31</v>
      </c>
      <c r="C22" s="48">
        <v>0</v>
      </c>
      <c r="D22" s="45">
        <f>40*C22</f>
        <v>0</v>
      </c>
    </row>
    <row r="23" spans="1:4">
      <c r="A23" s="46" t="s">
        <v>32</v>
      </c>
      <c r="B23" s="47" t="s">
        <v>33</v>
      </c>
      <c r="C23" s="48">
        <v>0</v>
      </c>
      <c r="D23" s="45">
        <f>20*C23</f>
        <v>0</v>
      </c>
    </row>
    <row r="24" spans="1:4">
      <c r="A24" s="46" t="s">
        <v>34</v>
      </c>
      <c r="B24" s="47" t="s">
        <v>35</v>
      </c>
      <c r="C24" s="48">
        <v>0</v>
      </c>
      <c r="D24" s="45">
        <f>10*C24</f>
        <v>0</v>
      </c>
    </row>
    <row r="25" spans="1:4">
      <c r="A25" s="46" t="s">
        <v>36</v>
      </c>
      <c r="B25" s="47" t="s">
        <v>37</v>
      </c>
      <c r="C25" s="48">
        <v>0</v>
      </c>
      <c r="D25" s="45">
        <f>20*C25</f>
        <v>0</v>
      </c>
    </row>
    <row r="26" spans="1:4">
      <c r="A26" s="46" t="s">
        <v>38</v>
      </c>
      <c r="B26" s="47" t="s">
        <v>39</v>
      </c>
      <c r="C26" s="48">
        <v>0</v>
      </c>
      <c r="D26" s="45">
        <f>10*C26</f>
        <v>0</v>
      </c>
    </row>
    <row r="27" ht="15.75" spans="1:4">
      <c r="A27" s="51" t="s">
        <v>40</v>
      </c>
      <c r="B27" s="52" t="s">
        <v>41</v>
      </c>
      <c r="C27" s="53">
        <v>0</v>
      </c>
      <c r="D27" s="54">
        <f>5*C27</f>
        <v>0</v>
      </c>
    </row>
    <row r="28" ht="15.75" spans="1:4">
      <c r="A28" s="55" t="s">
        <v>10</v>
      </c>
      <c r="B28" s="56"/>
      <c r="C28" s="57"/>
      <c r="D28" s="58">
        <f>IF(SUM(D12:D27)&gt;50,50,SUM(D12:D27))</f>
        <v>0</v>
      </c>
    </row>
    <row r="29" ht="15.75" spans="1:4">
      <c r="A29" s="59"/>
      <c r="B29" s="59"/>
      <c r="C29" s="59"/>
      <c r="D29" s="59"/>
    </row>
    <row r="30" spans="1:4">
      <c r="A30" s="60" t="s">
        <v>42</v>
      </c>
      <c r="B30" s="61" t="s">
        <v>5</v>
      </c>
      <c r="C30" s="62" t="s">
        <v>6</v>
      </c>
      <c r="D30" s="63" t="s">
        <v>7</v>
      </c>
    </row>
    <row r="31" spans="1:4">
      <c r="A31" s="42" t="s">
        <v>43</v>
      </c>
      <c r="B31" s="43" t="s">
        <v>44</v>
      </c>
      <c r="C31" s="44">
        <v>0</v>
      </c>
      <c r="D31" s="45">
        <f>10*C31</f>
        <v>0</v>
      </c>
    </row>
    <row r="32" spans="1:4">
      <c r="A32" s="49" t="s">
        <v>45</v>
      </c>
      <c r="B32" s="50" t="s">
        <v>46</v>
      </c>
      <c r="C32" s="48">
        <v>0</v>
      </c>
      <c r="D32" s="64">
        <f>C32*5</f>
        <v>0</v>
      </c>
    </row>
    <row r="33" spans="1:4">
      <c r="A33" s="49" t="s">
        <v>47</v>
      </c>
      <c r="B33" s="50" t="s">
        <v>48</v>
      </c>
      <c r="C33" s="48">
        <v>0</v>
      </c>
      <c r="D33" s="64">
        <f>2*C33</f>
        <v>0</v>
      </c>
    </row>
    <row r="34" ht="30" spans="1:4">
      <c r="A34" s="65" t="s">
        <v>49</v>
      </c>
      <c r="B34" s="50" t="s">
        <v>50</v>
      </c>
      <c r="C34" s="48">
        <v>0</v>
      </c>
      <c r="D34" s="64">
        <f>5*C34</f>
        <v>0</v>
      </c>
    </row>
    <row r="35" ht="30" spans="1:4">
      <c r="A35" s="65" t="s">
        <v>51</v>
      </c>
      <c r="B35" s="50" t="s">
        <v>52</v>
      </c>
      <c r="C35" s="48">
        <v>0</v>
      </c>
      <c r="D35" s="64">
        <f>3*C35</f>
        <v>0</v>
      </c>
    </row>
    <row r="36" ht="30" spans="1:4">
      <c r="A36" s="65" t="s">
        <v>53</v>
      </c>
      <c r="B36" s="50" t="s">
        <v>54</v>
      </c>
      <c r="C36" s="48">
        <v>0</v>
      </c>
      <c r="D36" s="64">
        <f>2*C36</f>
        <v>0</v>
      </c>
    </row>
    <row r="37" ht="30.75" spans="1:4">
      <c r="A37" s="66" t="s">
        <v>55</v>
      </c>
      <c r="B37" s="67" t="s">
        <v>56</v>
      </c>
      <c r="C37" s="53">
        <v>0</v>
      </c>
      <c r="D37" s="68">
        <f>1*C37</f>
        <v>0</v>
      </c>
    </row>
    <row r="38" spans="1:4">
      <c r="A38" s="69" t="s">
        <v>57</v>
      </c>
      <c r="B38" s="70"/>
      <c r="C38" s="71"/>
      <c r="D38" s="72">
        <f>IF(SUM(D31:D37)&gt;40,40,SUM(D31:D37))</f>
        <v>0</v>
      </c>
    </row>
    <row r="39" spans="1:4">
      <c r="A39" s="73"/>
      <c r="B39" s="73"/>
      <c r="C39" s="74"/>
      <c r="D39" s="75"/>
    </row>
    <row r="40" spans="1:4">
      <c r="A40" s="38" t="s">
        <v>58</v>
      </c>
      <c r="B40" s="39" t="s">
        <v>5</v>
      </c>
      <c r="C40" s="40" t="s">
        <v>6</v>
      </c>
      <c r="D40" s="76" t="s">
        <v>7</v>
      </c>
    </row>
    <row r="41" ht="30" spans="1:4">
      <c r="A41" s="77" t="s">
        <v>59</v>
      </c>
      <c r="B41" s="78" t="s">
        <v>60</v>
      </c>
      <c r="C41" s="48">
        <v>0</v>
      </c>
      <c r="D41" s="64">
        <f>5*C41</f>
        <v>0</v>
      </c>
    </row>
    <row r="42" ht="30" spans="1:4">
      <c r="A42" s="79" t="s">
        <v>61</v>
      </c>
      <c r="B42" s="80" t="s">
        <v>62</v>
      </c>
      <c r="C42" s="48">
        <v>0</v>
      </c>
      <c r="D42" s="64">
        <f>2*C42</f>
        <v>0</v>
      </c>
    </row>
    <row r="43" ht="15.75" spans="1:4">
      <c r="A43" s="46" t="s">
        <v>63</v>
      </c>
      <c r="B43" s="80" t="s">
        <v>64</v>
      </c>
      <c r="C43" s="48">
        <v>0</v>
      </c>
      <c r="D43" s="64">
        <f>2*C43</f>
        <v>0</v>
      </c>
    </row>
    <row r="44" spans="1:4">
      <c r="A44" s="69" t="s">
        <v>65</v>
      </c>
      <c r="B44" s="70"/>
      <c r="C44" s="81"/>
      <c r="D44" s="72">
        <f>IF(SUM(D41:D43)&gt;10,10,SUM(D41:D43))</f>
        <v>0</v>
      </c>
    </row>
    <row r="45" spans="1:4">
      <c r="A45" s="82"/>
      <c r="B45" s="82"/>
      <c r="C45" s="82"/>
      <c r="D45" s="75"/>
    </row>
    <row r="46" s="2" customFormat="1" ht="18.75" spans="1:6">
      <c r="A46" s="83"/>
      <c r="B46" s="83"/>
      <c r="C46" s="83"/>
      <c r="D46" s="84" t="s">
        <v>66</v>
      </c>
      <c r="E46" s="85"/>
      <c r="F46" s="85"/>
    </row>
    <row r="47" s="2" customFormat="1" ht="18.75" spans="1:6">
      <c r="A47" s="86" t="s">
        <v>67</v>
      </c>
      <c r="B47" s="87"/>
      <c r="C47" s="87"/>
      <c r="D47" s="88">
        <f>D9+D28+D38+D44</f>
        <v>0</v>
      </c>
      <c r="E47" s="85"/>
      <c r="F47" s="85"/>
    </row>
    <row r="48" spans="1:4">
      <c r="A48" s="82"/>
      <c r="B48" s="82"/>
      <c r="C48" s="82"/>
      <c r="D48" s="75"/>
    </row>
    <row r="49" ht="18.75" spans="1:4">
      <c r="A49" s="89" t="s">
        <v>68</v>
      </c>
      <c r="B49" s="90"/>
      <c r="C49" s="90"/>
      <c r="D49" s="91">
        <f>8.165*(D47^0.5)</f>
        <v>0</v>
      </c>
    </row>
    <row r="50" spans="1:4">
      <c r="A50" s="82"/>
      <c r="B50" s="82"/>
      <c r="C50" s="82"/>
      <c r="D50" s="75"/>
    </row>
    <row r="51" spans="1:4">
      <c r="A51" s="82"/>
      <c r="B51" s="82"/>
      <c r="C51" s="82"/>
      <c r="D51" s="75"/>
    </row>
    <row r="52" spans="1:4">
      <c r="A52" s="82"/>
      <c r="B52" s="82"/>
      <c r="C52" s="82"/>
      <c r="D52" s="75"/>
    </row>
    <row r="53" spans="1:4">
      <c r="A53" s="82"/>
      <c r="B53" s="82"/>
      <c r="C53" s="82"/>
      <c r="D53" s="75"/>
    </row>
    <row r="54" spans="1:4">
      <c r="A54" s="82"/>
      <c r="B54" s="82"/>
      <c r="C54" s="82"/>
      <c r="D54" s="75"/>
    </row>
    <row r="55" spans="1:4">
      <c r="A55" s="82"/>
      <c r="B55" s="82"/>
      <c r="C55" s="82"/>
      <c r="D55" s="75"/>
    </row>
    <row r="56" spans="1:4">
      <c r="A56" s="82"/>
      <c r="B56" s="82"/>
      <c r="C56" s="82"/>
      <c r="D56" s="75"/>
    </row>
    <row r="57" spans="1:4">
      <c r="A57" s="82"/>
      <c r="B57" s="82"/>
      <c r="C57" s="82"/>
      <c r="D57" s="75"/>
    </row>
    <row r="58" spans="1:4">
      <c r="A58" s="82"/>
      <c r="B58" s="82"/>
      <c r="C58" s="82"/>
      <c r="D58" s="75"/>
    </row>
    <row r="59" spans="1:4">
      <c r="A59" s="82"/>
      <c r="B59" s="82"/>
      <c r="C59" s="82"/>
      <c r="D59" s="75"/>
    </row>
  </sheetData>
  <sheetProtection algorithmName="SHA-512" hashValue="l/ilHYk2zWx349rQAFkCvGpR3Q+m5ZqbkLTrKFiQI3I8zAjam9eV86MGUsuFMjPR6USXyu51fwo2owq8OJAKLQ==" saltValue="F6hMZG9MBhd9EJqNRaoNXg==" spinCount="100000" sheet="1" selectLockedCells="1"/>
  <mergeCells count="4">
    <mergeCell ref="A1:D1"/>
    <mergeCell ref="A2:D2"/>
    <mergeCell ref="A3:D3"/>
    <mergeCell ref="B4:D4"/>
  </mergeCells>
  <pageMargins left="0.511805555555556" right="0.511805555555556" top="0.7875" bottom="0.7875" header="0.511805555555556" footer="0.511805555555556"/>
  <pageSetup paperSize="9" firstPageNumber="0" orientation="portrait" useFirstPageNumber="1" horizontalDpi="300" verticalDpi="300"/>
  <headerFooter alignWithMargins="0"/>
  <ignoredErrors>
    <ignoredError sqref="D24:D25;D1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2020-12-16T22:16:00Z</dcterms:created>
  <dcterms:modified xsi:type="dcterms:W3CDTF">2021-09-29T22:07:32Z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1046-11.2.0.8684</vt:lpwstr>
  </property>
</Properties>
</file>