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11"/>
  <workbookPr/>
  <mc:AlternateContent xmlns:mc="http://schemas.openxmlformats.org/markup-compatibility/2006">
    <mc:Choice Requires="x15">
      <x15ac:absPath xmlns:x15ac="http://schemas.microsoft.com/office/spreadsheetml/2010/11/ac" url="C:\Users\Ricardo Lima\OneDrive - Universidade Federal de São João del-Rei\PPLAN\NUPLAN\GERAL\PES\2022\RELATORIO FINAL PES\"/>
    </mc:Choice>
  </mc:AlternateContent>
  <xr:revisionPtr revIDLastSave="2" documentId="11_F1CB5DE3A8505A5533BCC28989452CD1908B5BBB" xr6:coauthVersionLast="47" xr6:coauthVersionMax="47" xr10:uidLastSave="{8D0F4C0D-5F21-4C63-BCCB-99555FB42338}"/>
  <bookViews>
    <workbookView xWindow="0" yWindow="0" windowWidth="20490" windowHeight="6555" tabRatio="681" firstSheet="11" activeTab="11" xr2:uid="{00000000-000D-0000-FFFF-FFFF00000000}"/>
  </bookViews>
  <sheets>
    <sheet name="EIXOS UFSJ" sheetId="1" r:id="rId1"/>
    <sheet name=" IDENTIFICAÇÃO DA SETORIAL" sheetId="2" r:id="rId2"/>
    <sheet name="Objetivo 1 - G2" sheetId="3" r:id="rId3"/>
    <sheet name="GESTÃO DE RISCOS(OBJ.1)" sheetId="4" r:id="rId4"/>
    <sheet name="Objetivo 2 - G2" sheetId="5" r:id="rId5"/>
    <sheet name="GESTÃO DE RISCOS(OBJ.2)" sheetId="6" r:id="rId6"/>
    <sheet name="Objetivo 3 - G5" sheetId="7" r:id="rId7"/>
    <sheet name="GESTÃO DE RISCOS(OBJ.3)" sheetId="8" r:id="rId8"/>
    <sheet name="Objetivo 4 - A2" sheetId="9" r:id="rId9"/>
    <sheet name="GESTÃO DE RISCOS(OBJ.4)" sheetId="10" r:id="rId10"/>
    <sheet name="Objetivo 5 - G1" sheetId="11" r:id="rId11"/>
    <sheet name="GESTÃO DE RISCOS(OBJ.5)" sheetId="12" r:id="rId12"/>
    <sheet name="Planilha1" sheetId="15" r:id="rId13"/>
    <sheet name="lista" sheetId="13" state="hidden" r:id="rId14"/>
    <sheet name="risco" sheetId="14" state="hidden" r:id="rId15"/>
  </sheets>
  <externalReferences>
    <externalReference r:id="rId16"/>
    <externalReference r:id="rId17"/>
  </externalReferences>
  <definedNames>
    <definedName name="__xlfn_AGGREGATE">NA()</definedName>
    <definedName name="__xlfn_COUNTIFS">#N/A</definedName>
    <definedName name="__xlfn_SUMIFS">NA()</definedName>
    <definedName name="ACOES">lista!$B$6:$B$8</definedName>
    <definedName name="Controle">risco!$F$8:$F$10</definedName>
    <definedName name="CONTROLE2">'[1]Painel de Bordo das Ações'!$H$4:$H$7</definedName>
    <definedName name="Probabilidade_Impacto">risco!$D$5:$D$9</definedName>
    <definedName name="S">'[1]Painel de Bordo das Ações'!$H$4:$H$7</definedName>
    <definedName name="Semáforo">'[2]Painel de Bordo das Ações'!$H$4:$H$7</definedName>
    <definedName name="Tipos_de_Riscos">risco!$B$6:$B$9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9" i="4" l="1"/>
  <c r="G43" i="12"/>
  <c r="B43" i="12"/>
  <c r="H43" i="12"/>
  <c r="E43" i="12"/>
  <c r="F43" i="12"/>
  <c r="C43" i="12"/>
  <c r="D43" i="12"/>
  <c r="H16" i="12"/>
  <c r="I16" i="12"/>
  <c r="H15" i="12"/>
  <c r="I15" i="12"/>
  <c r="C17" i="11"/>
  <c r="B17" i="11"/>
  <c r="D17" i="11"/>
  <c r="G43" i="10"/>
  <c r="B43" i="10"/>
  <c r="H43" i="10"/>
  <c r="E43" i="10"/>
  <c r="F43" i="10"/>
  <c r="C43" i="10"/>
  <c r="D43" i="10"/>
  <c r="H16" i="10"/>
  <c r="I16" i="10"/>
  <c r="H15" i="10"/>
  <c r="I15" i="10"/>
  <c r="C17" i="9"/>
  <c r="B17" i="9"/>
  <c r="D17" i="9"/>
  <c r="G45" i="8"/>
  <c r="B17" i="8"/>
  <c r="B45" i="8"/>
  <c r="H45" i="8"/>
  <c r="E45" i="8"/>
  <c r="C45" i="8"/>
  <c r="H18" i="8"/>
  <c r="I18" i="8"/>
  <c r="H17" i="8"/>
  <c r="I17" i="8"/>
  <c r="H16" i="8"/>
  <c r="I16" i="8"/>
  <c r="H15" i="8"/>
  <c r="I15" i="8"/>
  <c r="C19" i="7"/>
  <c r="B19" i="7"/>
  <c r="D19" i="7"/>
  <c r="G46" i="6"/>
  <c r="B46" i="6"/>
  <c r="H46" i="6"/>
  <c r="E46" i="6"/>
  <c r="C46" i="6"/>
  <c r="D46" i="6"/>
  <c r="F46" i="6"/>
  <c r="H19" i="6"/>
  <c r="I19" i="6"/>
  <c r="H18" i="6"/>
  <c r="I18" i="6"/>
  <c r="H17" i="6"/>
  <c r="I17" i="6"/>
  <c r="H16" i="6"/>
  <c r="I16" i="6"/>
  <c r="H15" i="6"/>
  <c r="I15" i="6"/>
  <c r="C20" i="5"/>
  <c r="B20" i="5"/>
  <c r="D20" i="5"/>
  <c r="G59" i="4"/>
  <c r="H59" i="4"/>
  <c r="E59" i="4"/>
  <c r="C59" i="4"/>
  <c r="D59" i="4"/>
  <c r="F59" i="4"/>
  <c r="H32" i="4"/>
  <c r="I32" i="4"/>
  <c r="H31" i="4"/>
  <c r="I31" i="4"/>
  <c r="H30" i="4"/>
  <c r="I30" i="4"/>
  <c r="H29" i="4"/>
  <c r="I29" i="4"/>
  <c r="H28" i="4"/>
  <c r="I28" i="4"/>
  <c r="H27" i="4"/>
  <c r="I27" i="4"/>
  <c r="H26" i="4"/>
  <c r="I26" i="4"/>
  <c r="H25" i="4"/>
  <c r="I25" i="4"/>
  <c r="H24" i="4"/>
  <c r="I24" i="4"/>
  <c r="H23" i="4"/>
  <c r="I23" i="4"/>
  <c r="H22" i="4"/>
  <c r="I22" i="4"/>
  <c r="H21" i="4"/>
  <c r="I21" i="4"/>
  <c r="H20" i="4"/>
  <c r="I20" i="4"/>
  <c r="H19" i="4"/>
  <c r="I19" i="4"/>
  <c r="H18" i="4"/>
  <c r="I18" i="4"/>
  <c r="H17" i="4"/>
  <c r="I17" i="4"/>
  <c r="H16" i="4"/>
  <c r="I16" i="4"/>
  <c r="H15" i="4"/>
  <c r="I15" i="4"/>
  <c r="C33" i="3"/>
  <c r="B33" i="3"/>
  <c r="D33" i="3"/>
  <c r="D45" i="8"/>
  <c r="F4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4" authorId="0" shapeId="0" xr:uid="{00000000-0006-0000-0300-000001000000}">
      <text>
        <r>
          <rPr>
            <b/>
            <sz val="12"/>
            <color rgb="FF000000"/>
            <rFont val="Tahoma"/>
            <family val="2"/>
            <charset val="1"/>
          </rPr>
          <t xml:space="preserve">Evento que pode impedir a  execução da ação. 
</t>
        </r>
        <r>
          <rPr>
            <b/>
            <sz val="9"/>
            <rFont val="Tahoma"/>
            <family val="2"/>
            <charset val="1"/>
          </rPr>
          <t xml:space="preserve">
</t>
        </r>
      </text>
    </comment>
    <comment ref="D14" authorId="0" shapeId="0" xr:uid="{00000000-0006-0000-0300-000002000000}">
      <text>
        <r>
          <rPr>
            <b/>
            <sz val="11"/>
            <color rgb="FF000000"/>
            <rFont val="Tahoma"/>
            <family val="2"/>
            <charset val="1"/>
          </rPr>
          <t xml:space="preserve">Descrição sucinta da causa, ou seja, ocorrência ou fato que possa gerar o risco descrito. </t>
        </r>
      </text>
    </comment>
    <comment ref="E14" authorId="0" shapeId="0" xr:uid="{00000000-0006-0000-0300-000003000000}">
      <text>
        <r>
          <rPr>
            <b/>
            <sz val="12"/>
            <color rgb="FF000000"/>
            <rFont val="Segoe UI"/>
            <family val="2"/>
            <charset val="1"/>
          </rPr>
          <t xml:space="preserve">riscos operacionais: </t>
        </r>
        <r>
          <rPr>
            <sz val="12"/>
            <color rgb="FF000000"/>
            <rFont val="Segoe UI"/>
            <family val="2"/>
            <charset val="1"/>
          </rPr>
          <t xml:space="preserve">eventos que podem comprometer as atividades do órgão ou entidade, normalmente associados a falhas, deficiência ou inadequação de processos internos, pessoas, infraestrutura e sistemas   
</t>
        </r>
        <r>
          <rPr>
            <b/>
            <sz val="12"/>
            <color rgb="FF000000"/>
            <rFont val="Segoe UI"/>
            <family val="2"/>
            <charset val="1"/>
          </rPr>
          <t>riscos de imagem/reputação do órgão:</t>
        </r>
        <r>
          <rPr>
            <sz val="12"/>
            <color rgb="FF000000"/>
            <rFont val="Segoe UI"/>
            <family val="2"/>
            <charset val="1"/>
          </rPr>
          <t xml:space="preserve"> eventos que podem comprometer a confiança da sociedade (ou de parceiros, de clientes ou de fornecedores) em relação à capacidade do órgão em cumprir sua missão institucional        
</t>
        </r>
        <r>
          <rPr>
            <b/>
            <sz val="12"/>
            <color rgb="FF000000"/>
            <rFont val="Segoe UI"/>
            <family val="2"/>
            <charset val="1"/>
          </rPr>
          <t xml:space="preserve">riscos legais: </t>
        </r>
        <r>
          <rPr>
            <sz val="12"/>
            <color rgb="FF000000"/>
            <rFont val="Segoe UI"/>
            <family val="2"/>
            <charset val="1"/>
          </rPr>
          <t xml:space="preserve">eventos derivados de alterações legislativas ou normativas que podem comprometer as atividades do órgão     
</t>
        </r>
        <r>
          <rPr>
            <b/>
            <sz val="12"/>
            <color rgb="FF000000"/>
            <rFont val="Segoe UI"/>
            <family val="2"/>
            <charset val="1"/>
          </rPr>
          <t>riscos financeiros/orçamentários</t>
        </r>
        <r>
          <rPr>
            <sz val="12"/>
            <color rgb="FF000000"/>
            <rFont val="Segoe UI"/>
            <family val="2"/>
            <charset val="1"/>
          </rPr>
          <t xml:space="preserve">: eventos que podem comprometer a capacidade do órgão  de contar com os recursos orçamentários e financeiros necessários à realização de suas atividades ou comprometer a própria execução orçamentária    
</t>
        </r>
      </text>
    </comment>
    <comment ref="F14" authorId="0" shapeId="0" xr:uid="{00000000-0006-0000-0300-000004000000}">
      <text>
        <r>
          <rPr>
            <b/>
            <sz val="12"/>
            <color rgb="FF000000"/>
            <rFont val="Tahoma"/>
            <family val="2"/>
            <charset val="1"/>
          </rPr>
          <t>1 - Muito Baixa
2- Baixa
3- Média
4- Alta
5- Muito Alta</t>
        </r>
      </text>
    </comment>
    <comment ref="G14" authorId="0" shapeId="0" xr:uid="{00000000-0006-0000-0300-000005000000}">
      <text>
        <r>
          <rPr>
            <b/>
            <sz val="12"/>
            <color rgb="FF000000"/>
            <rFont val="Tahoma"/>
            <family val="2"/>
            <charset val="1"/>
          </rPr>
          <t xml:space="preserve">1- Muito baixo
2- Baixo
3- Médio
4- Alto
5- Muito Alto
</t>
        </r>
      </text>
    </comment>
    <comment ref="H14" authorId="0" shapeId="0" xr:uid="{00000000-0006-0000-0300-000006000000}">
      <text>
        <r>
          <rPr>
            <b/>
            <sz val="11"/>
            <color rgb="FF000000"/>
            <rFont val="Segoe UI"/>
            <family val="2"/>
            <charset val="1"/>
          </rPr>
          <t xml:space="preserve">Nível de risco = Probablidade x Impacto
Gerado de forma automática, a partir do preenchimento da escalda de probabilidade e impacto.
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</text>
    </comment>
    <comment ref="I14" authorId="0" shapeId="0" xr:uid="{00000000-0006-0000-0300-000007000000}">
      <text>
        <r>
          <rPr>
            <b/>
            <sz val="12"/>
            <color rgb="FF000000"/>
            <rFont val="Tahoma"/>
            <family val="2"/>
            <charset val="1"/>
          </rPr>
          <t>1,2- Baixo
3,4,5,6- Médio
8,9,10,12- Alto
15,16,20,25- Extremo</t>
        </r>
      </text>
    </comment>
    <comment ref="J14" authorId="0" shapeId="0" xr:uid="{00000000-0006-0000-0300-000008000000}">
      <text>
        <r>
          <rPr>
            <b/>
            <sz val="11"/>
            <color rgb="FF000000"/>
            <rFont val="Segoe UI"/>
            <family val="2"/>
            <charset val="1"/>
          </rPr>
          <t xml:space="preserve">Evitar: </t>
        </r>
        <r>
          <rPr>
            <sz val="11"/>
            <color rgb="FF000000"/>
            <rFont val="Segoe UI"/>
            <family val="2"/>
            <charset val="1"/>
          </rPr>
          <t>resposta ao risco que visa deter ou impedir a ocorrência do risco.</t>
        </r>
        <r>
          <rPr>
            <b/>
            <sz val="11"/>
            <color rgb="FF000000"/>
            <rFont val="Segoe UI"/>
            <family val="2"/>
            <charset val="1"/>
          </rPr>
          <t xml:space="preserve"> 
Transferir/Compartilhar: </t>
        </r>
        <r>
          <rPr>
            <sz val="11"/>
            <color rgb="FF000000"/>
            <rFont val="Segoe UI"/>
            <family val="2"/>
            <charset val="1"/>
          </rPr>
          <t>A respsta deve ser dada por outra setorial, por ser de responsabilidade dela. Ou a resposta deve ser elaborada de forma compartilhada com outra setorial, responsabilidades divididas.</t>
        </r>
        <r>
          <rPr>
            <b/>
            <sz val="11"/>
            <color rgb="FF000000"/>
            <rFont val="Segoe UI"/>
            <family val="2"/>
            <charset val="1"/>
          </rPr>
          <t xml:space="preserve"> 
</t>
        </r>
        <r>
          <rPr>
            <sz val="11"/>
            <color rgb="FF000000"/>
            <rFont val="Segoe UI"/>
            <family val="2"/>
            <charset val="1"/>
          </rPr>
          <t xml:space="preserve">
</t>
        </r>
        <r>
          <rPr>
            <b/>
            <sz val="11"/>
            <color rgb="FF000000"/>
            <rFont val="Segoe UI"/>
            <family val="2"/>
            <charset val="1"/>
          </rPr>
          <t xml:space="preserve">Mitigar: Elaborar respostas visando </t>
        </r>
        <r>
          <rPr>
            <sz val="11"/>
            <color rgb="FF000000"/>
            <rFont val="Segoe UI"/>
            <family val="2"/>
            <charset val="1"/>
          </rPr>
          <t xml:space="preserve">reduzir ou aliviar os efeitos para a ação planejada , quando considero que o risco é inevitável. 
</t>
        </r>
        <r>
          <rPr>
            <b/>
            <sz val="11"/>
            <color rgb="FF000000"/>
            <rFont val="Segoe UI"/>
            <family val="2"/>
            <charset val="1"/>
          </rPr>
          <t xml:space="preserve">Aceitar: </t>
        </r>
        <r>
          <rPr>
            <sz val="11"/>
            <color rgb="FF000000"/>
            <rFont val="Segoe UI"/>
            <family val="2"/>
            <charset val="1"/>
          </rPr>
          <t xml:space="preserve">o risco é considerado aceitável de acordo com o apetite ao risco da instituição. </t>
        </r>
      </text>
    </comment>
    <comment ref="L14" authorId="0" shapeId="0" xr:uid="{00000000-0006-0000-0300-000009000000}">
      <text>
        <r>
          <rPr>
            <b/>
            <sz val="9"/>
            <rFont val="Arial"/>
            <family val="2"/>
            <charset val="1"/>
          </rPr>
          <t xml:space="preserve">Realizada
Em elaboração
Não realizada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4" authorId="0" shapeId="0" xr:uid="{00000000-0006-0000-0500-000001000000}">
      <text>
        <r>
          <rPr>
            <b/>
            <sz val="12"/>
            <color rgb="FF000000"/>
            <rFont val="Tahoma"/>
            <family val="2"/>
            <charset val="1"/>
          </rPr>
          <t xml:space="preserve">Evento que pode impedir a  execução da ação. 
</t>
        </r>
        <r>
          <rPr>
            <b/>
            <sz val="9"/>
            <rFont val="Tahoma"/>
            <family val="2"/>
            <charset val="1"/>
          </rPr>
          <t xml:space="preserve">
</t>
        </r>
      </text>
    </comment>
    <comment ref="D14" authorId="0" shapeId="0" xr:uid="{00000000-0006-0000-0500-000002000000}">
      <text>
        <r>
          <rPr>
            <b/>
            <sz val="11"/>
            <color rgb="FF000000"/>
            <rFont val="Tahoma"/>
            <family val="2"/>
            <charset val="1"/>
          </rPr>
          <t xml:space="preserve">Descrição sucinta da causa, ou seja, ocorrência ou fato que possa gerar o risco descrito. </t>
        </r>
      </text>
    </comment>
    <comment ref="E14" authorId="0" shapeId="0" xr:uid="{00000000-0006-0000-0500-000003000000}">
      <text>
        <r>
          <rPr>
            <b/>
            <sz val="12"/>
            <color rgb="FF000000"/>
            <rFont val="Segoe UI"/>
            <family val="2"/>
            <charset val="1"/>
          </rPr>
          <t xml:space="preserve">riscos operacionais: </t>
        </r>
        <r>
          <rPr>
            <sz val="12"/>
            <color rgb="FF000000"/>
            <rFont val="Segoe UI"/>
            <family val="2"/>
            <charset val="1"/>
          </rPr>
          <t xml:space="preserve">eventos que podem comprometer as atividades do órgão ou entidade, normalmente associados a falhas, deficiência ou inadequação de processos internos, pessoas, infraestrutura e sistemas   
</t>
        </r>
        <r>
          <rPr>
            <b/>
            <sz val="12"/>
            <color rgb="FF000000"/>
            <rFont val="Segoe UI"/>
            <family val="2"/>
            <charset val="1"/>
          </rPr>
          <t>riscos de imagem/reputação do órgão:</t>
        </r>
        <r>
          <rPr>
            <sz val="12"/>
            <color rgb="FF000000"/>
            <rFont val="Segoe UI"/>
            <family val="2"/>
            <charset val="1"/>
          </rPr>
          <t xml:space="preserve"> eventos que podem comprometer a confiança da sociedade (ou de parceiros, de clientes ou de fornecedores) em relação à capacidade do órgão em cumprir sua missão institucional        
</t>
        </r>
        <r>
          <rPr>
            <b/>
            <sz val="12"/>
            <color rgb="FF000000"/>
            <rFont val="Segoe UI"/>
            <family val="2"/>
            <charset val="1"/>
          </rPr>
          <t xml:space="preserve">riscos legais: </t>
        </r>
        <r>
          <rPr>
            <sz val="12"/>
            <color rgb="FF000000"/>
            <rFont val="Segoe UI"/>
            <family val="2"/>
            <charset val="1"/>
          </rPr>
          <t xml:space="preserve">eventos derivados de alterações legislativas ou normativas que podem comprometer as atividades do órgão     
</t>
        </r>
        <r>
          <rPr>
            <b/>
            <sz val="12"/>
            <color rgb="FF000000"/>
            <rFont val="Segoe UI"/>
            <family val="2"/>
            <charset val="1"/>
          </rPr>
          <t>riscos financeiros/orçamentários</t>
        </r>
        <r>
          <rPr>
            <sz val="12"/>
            <color rgb="FF000000"/>
            <rFont val="Segoe UI"/>
            <family val="2"/>
            <charset val="1"/>
          </rPr>
          <t xml:space="preserve">: eventos que podem comprometer a capacidade do órgão  de contar com os recursos orçamentários e financeiros necessários à realização de suas atividades ou comprometer a própria execução orçamentária    
</t>
        </r>
      </text>
    </comment>
    <comment ref="F14" authorId="0" shapeId="0" xr:uid="{00000000-0006-0000-0500-000004000000}">
      <text>
        <r>
          <rPr>
            <b/>
            <sz val="12"/>
            <color rgb="FF000000"/>
            <rFont val="Tahoma"/>
            <family val="2"/>
            <charset val="1"/>
          </rPr>
          <t>1 - Muito Baixa
2- Baixa
3- Média
4- Alta
5- Muito Alta</t>
        </r>
      </text>
    </comment>
    <comment ref="G14" authorId="0" shapeId="0" xr:uid="{00000000-0006-0000-0500-000005000000}">
      <text>
        <r>
          <rPr>
            <b/>
            <sz val="12"/>
            <color rgb="FF000000"/>
            <rFont val="Tahoma"/>
            <family val="2"/>
            <charset val="1"/>
          </rPr>
          <t xml:space="preserve">1- Muito baixo
2- Baixo
3- Médio
4- Alto
5- Muito Alto
</t>
        </r>
      </text>
    </comment>
    <comment ref="H14" authorId="0" shapeId="0" xr:uid="{00000000-0006-0000-0500-000006000000}">
      <text>
        <r>
          <rPr>
            <b/>
            <sz val="11"/>
            <color rgb="FF000000"/>
            <rFont val="Segoe UI"/>
            <family val="2"/>
            <charset val="1"/>
          </rPr>
          <t xml:space="preserve">Nível de risco = Probablidade x Impacto
Gerado de forma automática, a partir do preenchimento da escalda de probabilidade e impacto.
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</text>
    </comment>
    <comment ref="I14" authorId="0" shapeId="0" xr:uid="{00000000-0006-0000-0500-000007000000}">
      <text>
        <r>
          <rPr>
            <b/>
            <sz val="12"/>
            <color rgb="FF000000"/>
            <rFont val="Tahoma"/>
            <family val="2"/>
            <charset val="1"/>
          </rPr>
          <t>1,2- Baixo
3,4,5,6- Médio
8,9,10,12- Alto
15,16,20,25- Extremo</t>
        </r>
      </text>
    </comment>
    <comment ref="J14" authorId="0" shapeId="0" xr:uid="{00000000-0006-0000-0500-000008000000}">
      <text>
        <r>
          <rPr>
            <b/>
            <sz val="11"/>
            <color rgb="FF000000"/>
            <rFont val="Segoe UI"/>
            <family val="2"/>
            <charset val="1"/>
          </rPr>
          <t xml:space="preserve">Evitar: </t>
        </r>
        <r>
          <rPr>
            <sz val="11"/>
            <color rgb="FF000000"/>
            <rFont val="Segoe UI"/>
            <family val="2"/>
            <charset val="1"/>
          </rPr>
          <t>resposta ao risco que visa deter ou impedir a ocorrência do risco.</t>
        </r>
        <r>
          <rPr>
            <b/>
            <sz val="11"/>
            <color rgb="FF000000"/>
            <rFont val="Segoe UI"/>
            <family val="2"/>
            <charset val="1"/>
          </rPr>
          <t xml:space="preserve"> 
Transferir/Compartilhar: </t>
        </r>
        <r>
          <rPr>
            <sz val="11"/>
            <color rgb="FF000000"/>
            <rFont val="Segoe UI"/>
            <family val="2"/>
            <charset val="1"/>
          </rPr>
          <t>A respsta deve ser dada por outra setorial, por ser de responsabilidade dela. Ou a resposta deve ser elaborada de forma compartilhada com outra setorial, responsabilidades divididas.</t>
        </r>
        <r>
          <rPr>
            <b/>
            <sz val="11"/>
            <color rgb="FF000000"/>
            <rFont val="Segoe UI"/>
            <family val="2"/>
            <charset val="1"/>
          </rPr>
          <t xml:space="preserve"> 
</t>
        </r>
        <r>
          <rPr>
            <sz val="11"/>
            <color rgb="FF000000"/>
            <rFont val="Segoe UI"/>
            <family val="2"/>
            <charset val="1"/>
          </rPr>
          <t xml:space="preserve">
</t>
        </r>
        <r>
          <rPr>
            <b/>
            <sz val="11"/>
            <color rgb="FF000000"/>
            <rFont val="Segoe UI"/>
            <family val="2"/>
            <charset val="1"/>
          </rPr>
          <t xml:space="preserve">Mitigar: Elaborar respostas visando </t>
        </r>
        <r>
          <rPr>
            <sz val="11"/>
            <color rgb="FF000000"/>
            <rFont val="Segoe UI"/>
            <family val="2"/>
            <charset val="1"/>
          </rPr>
          <t xml:space="preserve">reduzir ou aliviar os efeitos para a ação planejada , quando considero que o risco é inevitável. 
</t>
        </r>
        <r>
          <rPr>
            <b/>
            <sz val="11"/>
            <color rgb="FF000000"/>
            <rFont val="Segoe UI"/>
            <family val="2"/>
            <charset val="1"/>
          </rPr>
          <t xml:space="preserve">Aceitar: </t>
        </r>
        <r>
          <rPr>
            <sz val="11"/>
            <color rgb="FF000000"/>
            <rFont val="Segoe UI"/>
            <family val="2"/>
            <charset val="1"/>
          </rPr>
          <t xml:space="preserve">o risco é considerado aceitável de acordo com o apetite ao risco da instituição. </t>
        </r>
      </text>
    </comment>
    <comment ref="L14" authorId="0" shapeId="0" xr:uid="{00000000-0006-0000-0500-000009000000}">
      <text>
        <r>
          <rPr>
            <b/>
            <sz val="9"/>
            <rFont val="Arial"/>
            <family val="2"/>
            <charset val="1"/>
          </rPr>
          <t xml:space="preserve">Realizada
Em elaboração
Não realizada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4" authorId="0" shapeId="0" xr:uid="{00000000-0006-0000-0700-000001000000}">
      <text>
        <r>
          <rPr>
            <b/>
            <sz val="12"/>
            <color rgb="FF000000"/>
            <rFont val="Tahoma"/>
            <family val="2"/>
            <charset val="1"/>
          </rPr>
          <t xml:space="preserve">Evento que pode impedir a  execução da ação. 
</t>
        </r>
        <r>
          <rPr>
            <b/>
            <sz val="9"/>
            <rFont val="Tahoma"/>
            <family val="2"/>
            <charset val="1"/>
          </rPr>
          <t xml:space="preserve">
</t>
        </r>
      </text>
    </comment>
    <comment ref="D14" authorId="0" shapeId="0" xr:uid="{00000000-0006-0000-0700-000002000000}">
      <text>
        <r>
          <rPr>
            <b/>
            <sz val="11"/>
            <color rgb="FF000000"/>
            <rFont val="Tahoma"/>
            <family val="2"/>
            <charset val="1"/>
          </rPr>
          <t xml:space="preserve">Descrição sucinta da causa, ou seja, ocorrência ou fato que possa gerar o risco descrito. </t>
        </r>
      </text>
    </comment>
    <comment ref="E14" authorId="0" shapeId="0" xr:uid="{00000000-0006-0000-0700-000003000000}">
      <text>
        <r>
          <rPr>
            <b/>
            <sz val="12"/>
            <color rgb="FF000000"/>
            <rFont val="Segoe UI"/>
            <family val="2"/>
            <charset val="1"/>
          </rPr>
          <t xml:space="preserve">riscos operacionais: </t>
        </r>
        <r>
          <rPr>
            <sz val="12"/>
            <color rgb="FF000000"/>
            <rFont val="Segoe UI"/>
            <family val="2"/>
            <charset val="1"/>
          </rPr>
          <t xml:space="preserve">eventos que podem comprometer as atividades do órgão ou entidade, normalmente associados a falhas, deficiência ou inadequação de processos internos, pessoas, infraestrutura e sistemas   
</t>
        </r>
        <r>
          <rPr>
            <b/>
            <sz val="12"/>
            <color rgb="FF000000"/>
            <rFont val="Segoe UI"/>
            <family val="2"/>
            <charset val="1"/>
          </rPr>
          <t>riscos de imagem/reputação do órgão:</t>
        </r>
        <r>
          <rPr>
            <sz val="12"/>
            <color rgb="FF000000"/>
            <rFont val="Segoe UI"/>
            <family val="2"/>
            <charset val="1"/>
          </rPr>
          <t xml:space="preserve"> eventos que podem comprometer a confiança da sociedade (ou de parceiros, de clientes ou de fornecedores) em relação à capacidade do órgão em cumprir sua missão institucional        
</t>
        </r>
        <r>
          <rPr>
            <b/>
            <sz val="12"/>
            <color rgb="FF000000"/>
            <rFont val="Segoe UI"/>
            <family val="2"/>
            <charset val="1"/>
          </rPr>
          <t xml:space="preserve">riscos legais: </t>
        </r>
        <r>
          <rPr>
            <sz val="12"/>
            <color rgb="FF000000"/>
            <rFont val="Segoe UI"/>
            <family val="2"/>
            <charset val="1"/>
          </rPr>
          <t xml:space="preserve">eventos derivados de alterações legislativas ou normativas que podem comprometer as atividades do órgão     
</t>
        </r>
        <r>
          <rPr>
            <b/>
            <sz val="12"/>
            <color rgb="FF000000"/>
            <rFont val="Segoe UI"/>
            <family val="2"/>
            <charset val="1"/>
          </rPr>
          <t>riscos financeiros/orçamentários</t>
        </r>
        <r>
          <rPr>
            <sz val="12"/>
            <color rgb="FF000000"/>
            <rFont val="Segoe UI"/>
            <family val="2"/>
            <charset val="1"/>
          </rPr>
          <t xml:space="preserve">: eventos que podem comprometer a capacidade do órgão  de contar com os recursos orçamentários e financeiros necessários à realização de suas atividades ou comprometer a própria execução orçamentária    
</t>
        </r>
      </text>
    </comment>
    <comment ref="F14" authorId="0" shapeId="0" xr:uid="{00000000-0006-0000-0700-000004000000}">
      <text>
        <r>
          <rPr>
            <b/>
            <sz val="12"/>
            <color rgb="FF000000"/>
            <rFont val="Tahoma"/>
            <family val="2"/>
            <charset val="1"/>
          </rPr>
          <t>1 - Muito Baixa
2- Baixa
3- Média
4- Alta
5- Muito Alta</t>
        </r>
      </text>
    </comment>
    <comment ref="G14" authorId="0" shapeId="0" xr:uid="{00000000-0006-0000-0700-000005000000}">
      <text>
        <r>
          <rPr>
            <b/>
            <sz val="12"/>
            <color rgb="FF000000"/>
            <rFont val="Tahoma"/>
            <family val="2"/>
            <charset val="1"/>
          </rPr>
          <t xml:space="preserve">1- Muito baixo
2- Baixo
3- Médio
4- Alto
5- Muito Alto
</t>
        </r>
      </text>
    </comment>
    <comment ref="H14" authorId="0" shapeId="0" xr:uid="{00000000-0006-0000-0700-000006000000}">
      <text>
        <r>
          <rPr>
            <b/>
            <sz val="11"/>
            <color rgb="FF000000"/>
            <rFont val="Segoe UI"/>
            <family val="2"/>
            <charset val="1"/>
          </rPr>
          <t xml:space="preserve">Nível de risco = Probablidade x Impacto
Gerado de forma automática, a partir do preenchimento da escalda de probabilidade e impacto.
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</text>
    </comment>
    <comment ref="I14" authorId="0" shapeId="0" xr:uid="{00000000-0006-0000-0700-000007000000}">
      <text>
        <r>
          <rPr>
            <b/>
            <sz val="12"/>
            <color rgb="FF000000"/>
            <rFont val="Tahoma"/>
            <family val="2"/>
            <charset val="1"/>
          </rPr>
          <t>1,2- Baixo
3,4,5,6- Médio
8,9,10,12- Alto
15,16,20,25- Extremo</t>
        </r>
      </text>
    </comment>
    <comment ref="J14" authorId="0" shapeId="0" xr:uid="{00000000-0006-0000-0700-000008000000}">
      <text>
        <r>
          <rPr>
            <b/>
            <sz val="11"/>
            <color rgb="FF000000"/>
            <rFont val="Segoe UI"/>
            <family val="2"/>
            <charset val="1"/>
          </rPr>
          <t xml:space="preserve">Evitar: </t>
        </r>
        <r>
          <rPr>
            <sz val="11"/>
            <color rgb="FF000000"/>
            <rFont val="Segoe UI"/>
            <family val="2"/>
            <charset val="1"/>
          </rPr>
          <t>resposta ao risco que visa deter ou impedir a ocorrência do risco.</t>
        </r>
        <r>
          <rPr>
            <b/>
            <sz val="11"/>
            <color rgb="FF000000"/>
            <rFont val="Segoe UI"/>
            <family val="2"/>
            <charset val="1"/>
          </rPr>
          <t xml:space="preserve"> 
Transferir/Compartilhar: </t>
        </r>
        <r>
          <rPr>
            <sz val="11"/>
            <color rgb="FF000000"/>
            <rFont val="Segoe UI"/>
            <family val="2"/>
            <charset val="1"/>
          </rPr>
          <t>A respsta deve ser dada por outra setorial, por ser de responsabilidade dela. Ou a resposta deve ser elaborada de forma compartilhada com outra setorial, responsabilidades divididas.</t>
        </r>
        <r>
          <rPr>
            <b/>
            <sz val="11"/>
            <color rgb="FF000000"/>
            <rFont val="Segoe UI"/>
            <family val="2"/>
            <charset val="1"/>
          </rPr>
          <t xml:space="preserve"> 
</t>
        </r>
        <r>
          <rPr>
            <sz val="11"/>
            <color rgb="FF000000"/>
            <rFont val="Segoe UI"/>
            <family val="2"/>
            <charset val="1"/>
          </rPr>
          <t xml:space="preserve">
</t>
        </r>
        <r>
          <rPr>
            <b/>
            <sz val="11"/>
            <color rgb="FF000000"/>
            <rFont val="Segoe UI"/>
            <family val="2"/>
            <charset val="1"/>
          </rPr>
          <t xml:space="preserve">Mitigar: Elaborar respostas visando </t>
        </r>
        <r>
          <rPr>
            <sz val="11"/>
            <color rgb="FF000000"/>
            <rFont val="Segoe UI"/>
            <family val="2"/>
            <charset val="1"/>
          </rPr>
          <t xml:space="preserve">reduzir ou aliviar os efeitos para a ação planejada , quando considero que o risco é inevitável. 
</t>
        </r>
        <r>
          <rPr>
            <b/>
            <sz val="11"/>
            <color rgb="FF000000"/>
            <rFont val="Segoe UI"/>
            <family val="2"/>
            <charset val="1"/>
          </rPr>
          <t xml:space="preserve">Aceitar: </t>
        </r>
        <r>
          <rPr>
            <sz val="11"/>
            <color rgb="FF000000"/>
            <rFont val="Segoe UI"/>
            <family val="2"/>
            <charset val="1"/>
          </rPr>
          <t xml:space="preserve">o risco é considerado aceitável de acordo com o apetite ao risco da instituição. </t>
        </r>
      </text>
    </comment>
    <comment ref="L14" authorId="0" shapeId="0" xr:uid="{00000000-0006-0000-0700-000009000000}">
      <text>
        <r>
          <rPr>
            <b/>
            <sz val="9"/>
            <rFont val="Arial"/>
            <family val="2"/>
            <charset val="1"/>
          </rPr>
          <t xml:space="preserve">Realizada
Em elaboração
Não realizada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4" authorId="0" shapeId="0" xr:uid="{00000000-0006-0000-0900-000001000000}">
      <text>
        <r>
          <rPr>
            <b/>
            <sz val="12"/>
            <color rgb="FF000000"/>
            <rFont val="Tahoma"/>
            <family val="2"/>
            <charset val="1"/>
          </rPr>
          <t xml:space="preserve">Evento que pode impedir a  execução da ação. 
</t>
        </r>
        <r>
          <rPr>
            <b/>
            <sz val="9"/>
            <rFont val="Tahoma"/>
            <family val="2"/>
            <charset val="1"/>
          </rPr>
          <t xml:space="preserve">
</t>
        </r>
      </text>
    </comment>
    <comment ref="D14" authorId="0" shapeId="0" xr:uid="{00000000-0006-0000-0900-000002000000}">
      <text>
        <r>
          <rPr>
            <b/>
            <sz val="11"/>
            <color rgb="FF000000"/>
            <rFont val="Tahoma"/>
            <family val="2"/>
            <charset val="1"/>
          </rPr>
          <t xml:space="preserve">Descrição sucinta da causa, ou seja, ocorrência ou fato que possa gerar o risco descrito. </t>
        </r>
      </text>
    </comment>
    <comment ref="E14" authorId="0" shapeId="0" xr:uid="{00000000-0006-0000-0900-000003000000}">
      <text>
        <r>
          <rPr>
            <b/>
            <sz val="12"/>
            <color rgb="FF000000"/>
            <rFont val="Segoe UI"/>
            <family val="2"/>
            <charset val="1"/>
          </rPr>
          <t xml:space="preserve">riscos operacionais: </t>
        </r>
        <r>
          <rPr>
            <sz val="12"/>
            <color rgb="FF000000"/>
            <rFont val="Segoe UI"/>
            <family val="2"/>
            <charset val="1"/>
          </rPr>
          <t xml:space="preserve">eventos que podem comprometer as atividades do órgão ou entidade, normalmente associados a falhas, deficiência ou inadequação de processos internos, pessoas, infraestrutura e sistemas   
</t>
        </r>
        <r>
          <rPr>
            <b/>
            <sz val="12"/>
            <color rgb="FF000000"/>
            <rFont val="Segoe UI"/>
            <family val="2"/>
            <charset val="1"/>
          </rPr>
          <t>riscos de imagem/reputação do órgão:</t>
        </r>
        <r>
          <rPr>
            <sz val="12"/>
            <color rgb="FF000000"/>
            <rFont val="Segoe UI"/>
            <family val="2"/>
            <charset val="1"/>
          </rPr>
          <t xml:space="preserve"> eventos que podem comprometer a confiança da sociedade (ou de parceiros, de clientes ou de fornecedores) em relação à capacidade do órgão em cumprir sua missão institucional        
</t>
        </r>
        <r>
          <rPr>
            <b/>
            <sz val="12"/>
            <color rgb="FF000000"/>
            <rFont val="Segoe UI"/>
            <family val="2"/>
            <charset val="1"/>
          </rPr>
          <t xml:space="preserve">riscos legais: </t>
        </r>
        <r>
          <rPr>
            <sz val="12"/>
            <color rgb="FF000000"/>
            <rFont val="Segoe UI"/>
            <family val="2"/>
            <charset val="1"/>
          </rPr>
          <t xml:space="preserve">eventos derivados de alterações legislativas ou normativas que podem comprometer as atividades do órgão     
</t>
        </r>
        <r>
          <rPr>
            <b/>
            <sz val="12"/>
            <color rgb="FF000000"/>
            <rFont val="Segoe UI"/>
            <family val="2"/>
            <charset val="1"/>
          </rPr>
          <t>riscos financeiros/orçamentários</t>
        </r>
        <r>
          <rPr>
            <sz val="12"/>
            <color rgb="FF000000"/>
            <rFont val="Segoe UI"/>
            <family val="2"/>
            <charset val="1"/>
          </rPr>
          <t xml:space="preserve">: eventos que podem comprometer a capacidade do órgão  de contar com os recursos orçamentários e financeiros necessários à realização de suas atividades ou comprometer a própria execução orçamentária    
</t>
        </r>
      </text>
    </comment>
    <comment ref="F14" authorId="0" shapeId="0" xr:uid="{00000000-0006-0000-0900-000004000000}">
      <text>
        <r>
          <rPr>
            <b/>
            <sz val="12"/>
            <color rgb="FF000000"/>
            <rFont val="Tahoma"/>
            <family val="2"/>
            <charset val="1"/>
          </rPr>
          <t>1 - Muito Baixa
2- Baixa
3- Média
4- Alta
5- Muito Alta</t>
        </r>
      </text>
    </comment>
    <comment ref="G14" authorId="0" shapeId="0" xr:uid="{00000000-0006-0000-0900-000005000000}">
      <text>
        <r>
          <rPr>
            <b/>
            <sz val="12"/>
            <color rgb="FF000000"/>
            <rFont val="Tahoma"/>
            <family val="2"/>
            <charset val="1"/>
          </rPr>
          <t xml:space="preserve">1- Muito baixo
2- Baixo
3- Médio
4- Alto
5- Muito Alto
</t>
        </r>
      </text>
    </comment>
    <comment ref="H14" authorId="0" shapeId="0" xr:uid="{00000000-0006-0000-0900-000006000000}">
      <text>
        <r>
          <rPr>
            <b/>
            <sz val="11"/>
            <color rgb="FF000000"/>
            <rFont val="Segoe UI"/>
            <family val="2"/>
            <charset val="1"/>
          </rPr>
          <t xml:space="preserve">Nível de risco = Probablidade x Impacto
Gerado de forma automática, a partir do preenchimento da escalda de probabilidade e impacto.
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</text>
    </comment>
    <comment ref="I14" authorId="0" shapeId="0" xr:uid="{00000000-0006-0000-0900-000007000000}">
      <text>
        <r>
          <rPr>
            <b/>
            <sz val="12"/>
            <color rgb="FF000000"/>
            <rFont val="Tahoma"/>
            <family val="2"/>
            <charset val="1"/>
          </rPr>
          <t>1,2- Baixo
3,4,5,6- Médio
8,9,10,12- Alto
15,16,20,25- Extremo</t>
        </r>
      </text>
    </comment>
    <comment ref="J14" authorId="0" shapeId="0" xr:uid="{00000000-0006-0000-0900-000008000000}">
      <text>
        <r>
          <rPr>
            <b/>
            <sz val="11"/>
            <color rgb="FF000000"/>
            <rFont val="Segoe UI"/>
            <family val="2"/>
            <charset val="1"/>
          </rPr>
          <t xml:space="preserve">Evitar: </t>
        </r>
        <r>
          <rPr>
            <sz val="11"/>
            <color rgb="FF000000"/>
            <rFont val="Segoe UI"/>
            <family val="2"/>
            <charset val="1"/>
          </rPr>
          <t>resposta ao risco que visa deter ou impedir a ocorrência do risco.</t>
        </r>
        <r>
          <rPr>
            <b/>
            <sz val="11"/>
            <color rgb="FF000000"/>
            <rFont val="Segoe UI"/>
            <family val="2"/>
            <charset val="1"/>
          </rPr>
          <t xml:space="preserve"> 
Transferir/Compartilhar: </t>
        </r>
        <r>
          <rPr>
            <sz val="11"/>
            <color rgb="FF000000"/>
            <rFont val="Segoe UI"/>
            <family val="2"/>
            <charset val="1"/>
          </rPr>
          <t>A respsta deve ser dada por outra setorial, por ser de responsabilidade dela. Ou a resposta deve ser elaborada de forma compartilhada com outra setorial, responsabilidades divididas.</t>
        </r>
        <r>
          <rPr>
            <b/>
            <sz val="11"/>
            <color rgb="FF000000"/>
            <rFont val="Segoe UI"/>
            <family val="2"/>
            <charset val="1"/>
          </rPr>
          <t xml:space="preserve"> 
</t>
        </r>
        <r>
          <rPr>
            <sz val="11"/>
            <color rgb="FF000000"/>
            <rFont val="Segoe UI"/>
            <family val="2"/>
            <charset val="1"/>
          </rPr>
          <t xml:space="preserve">
</t>
        </r>
        <r>
          <rPr>
            <b/>
            <sz val="11"/>
            <color rgb="FF000000"/>
            <rFont val="Segoe UI"/>
            <family val="2"/>
            <charset val="1"/>
          </rPr>
          <t xml:space="preserve">Mitigar: Elaborar respostas visando </t>
        </r>
        <r>
          <rPr>
            <sz val="11"/>
            <color rgb="FF000000"/>
            <rFont val="Segoe UI"/>
            <family val="2"/>
            <charset val="1"/>
          </rPr>
          <t xml:space="preserve">reduzir ou aliviar os efeitos para a ação planejada , quando considero que o risco é inevitável. 
</t>
        </r>
        <r>
          <rPr>
            <b/>
            <sz val="11"/>
            <color rgb="FF000000"/>
            <rFont val="Segoe UI"/>
            <family val="2"/>
            <charset val="1"/>
          </rPr>
          <t xml:space="preserve">Aceitar: </t>
        </r>
        <r>
          <rPr>
            <sz val="11"/>
            <color rgb="FF000000"/>
            <rFont val="Segoe UI"/>
            <family val="2"/>
            <charset val="1"/>
          </rPr>
          <t xml:space="preserve">o risco é considerado aceitável de acordo com o apetite ao risco da instituição. </t>
        </r>
      </text>
    </comment>
    <comment ref="L14" authorId="0" shapeId="0" xr:uid="{00000000-0006-0000-0900-000009000000}">
      <text>
        <r>
          <rPr>
            <b/>
            <sz val="9"/>
            <rFont val="Arial"/>
            <family val="2"/>
            <charset val="1"/>
          </rPr>
          <t xml:space="preserve">Realizada
Em elaboração
Não realizada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4" authorId="0" shapeId="0" xr:uid="{00000000-0006-0000-0B00-000001000000}">
      <text>
        <r>
          <rPr>
            <b/>
            <sz val="12"/>
            <color rgb="FF000000"/>
            <rFont val="Tahoma"/>
            <family val="2"/>
            <charset val="1"/>
          </rPr>
          <t xml:space="preserve">Evento que pode impedir a  execução da ação. 
</t>
        </r>
        <r>
          <rPr>
            <b/>
            <sz val="9"/>
            <rFont val="Tahoma"/>
            <family val="2"/>
            <charset val="1"/>
          </rPr>
          <t xml:space="preserve">
</t>
        </r>
      </text>
    </comment>
    <comment ref="D14" authorId="0" shapeId="0" xr:uid="{00000000-0006-0000-0B00-000002000000}">
      <text>
        <r>
          <rPr>
            <b/>
            <sz val="11"/>
            <color rgb="FF000000"/>
            <rFont val="Tahoma"/>
            <family val="2"/>
            <charset val="1"/>
          </rPr>
          <t xml:space="preserve">Descrição sucinta da causa, ou seja, ocorrência ou fato que possa gerar o risco descrito. </t>
        </r>
      </text>
    </comment>
    <comment ref="E14" authorId="0" shapeId="0" xr:uid="{00000000-0006-0000-0B00-000003000000}">
      <text>
        <r>
          <rPr>
            <b/>
            <sz val="12"/>
            <color rgb="FF000000"/>
            <rFont val="Segoe UI"/>
            <family val="2"/>
            <charset val="1"/>
          </rPr>
          <t xml:space="preserve">riscos operacionais: </t>
        </r>
        <r>
          <rPr>
            <sz val="12"/>
            <color rgb="FF000000"/>
            <rFont val="Segoe UI"/>
            <family val="2"/>
            <charset val="1"/>
          </rPr>
          <t xml:space="preserve">eventos que podem comprometer as atividades do órgão ou entidade, normalmente associados a falhas, deficiência ou inadequação de processos internos, pessoas, infraestrutura e sistemas   
</t>
        </r>
        <r>
          <rPr>
            <b/>
            <sz val="12"/>
            <color rgb="FF000000"/>
            <rFont val="Segoe UI"/>
            <family val="2"/>
            <charset val="1"/>
          </rPr>
          <t>riscos de imagem/reputação do órgão:</t>
        </r>
        <r>
          <rPr>
            <sz val="12"/>
            <color rgb="FF000000"/>
            <rFont val="Segoe UI"/>
            <family val="2"/>
            <charset val="1"/>
          </rPr>
          <t xml:space="preserve"> eventos que podem comprometer a confiança da sociedade (ou de parceiros, de clientes ou de fornecedores) em relação à capacidade do órgão em cumprir sua missão institucional        
</t>
        </r>
        <r>
          <rPr>
            <b/>
            <sz val="12"/>
            <color rgb="FF000000"/>
            <rFont val="Segoe UI"/>
            <family val="2"/>
            <charset val="1"/>
          </rPr>
          <t xml:space="preserve">riscos legais: </t>
        </r>
        <r>
          <rPr>
            <sz val="12"/>
            <color rgb="FF000000"/>
            <rFont val="Segoe UI"/>
            <family val="2"/>
            <charset val="1"/>
          </rPr>
          <t xml:space="preserve">eventos derivados de alterações legislativas ou normativas que podem comprometer as atividades do órgão     
</t>
        </r>
        <r>
          <rPr>
            <b/>
            <sz val="12"/>
            <color rgb="FF000000"/>
            <rFont val="Segoe UI"/>
            <family val="2"/>
            <charset val="1"/>
          </rPr>
          <t>riscos financeiros/orçamentários</t>
        </r>
        <r>
          <rPr>
            <sz val="12"/>
            <color rgb="FF000000"/>
            <rFont val="Segoe UI"/>
            <family val="2"/>
            <charset val="1"/>
          </rPr>
          <t xml:space="preserve">: eventos que podem comprometer a capacidade do órgão  de contar com os recursos orçamentários e financeiros necessários à realização de suas atividades ou comprometer a própria execução orçamentária    
</t>
        </r>
      </text>
    </comment>
    <comment ref="F14" authorId="0" shapeId="0" xr:uid="{00000000-0006-0000-0B00-000004000000}">
      <text>
        <r>
          <rPr>
            <b/>
            <sz val="12"/>
            <color rgb="FF000000"/>
            <rFont val="Tahoma"/>
            <family val="2"/>
            <charset val="1"/>
          </rPr>
          <t>1 - Muito Baixa
2- Baixa
3- Média
4- Alta
5- Muito Alta</t>
        </r>
      </text>
    </comment>
    <comment ref="G14" authorId="0" shapeId="0" xr:uid="{00000000-0006-0000-0B00-000005000000}">
      <text>
        <r>
          <rPr>
            <b/>
            <sz val="12"/>
            <color rgb="FF000000"/>
            <rFont val="Tahoma"/>
            <family val="2"/>
            <charset val="1"/>
          </rPr>
          <t xml:space="preserve">1- Muito baixo
2- Baixo
3- Médio
4- Alto
5- Muito Alto
</t>
        </r>
      </text>
    </comment>
    <comment ref="H14" authorId="0" shapeId="0" xr:uid="{00000000-0006-0000-0B00-000006000000}">
      <text>
        <r>
          <rPr>
            <b/>
            <sz val="11"/>
            <color rgb="FF000000"/>
            <rFont val="Segoe UI"/>
            <family val="2"/>
            <charset val="1"/>
          </rPr>
          <t xml:space="preserve">Nível de risco = Probablidade x Impacto
Gerado de forma automática, a partir do preenchimento da escalda de probabilidade e impacto.
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</text>
    </comment>
    <comment ref="I14" authorId="0" shapeId="0" xr:uid="{00000000-0006-0000-0B00-000007000000}">
      <text>
        <r>
          <rPr>
            <b/>
            <sz val="12"/>
            <color rgb="FF000000"/>
            <rFont val="Tahoma"/>
            <family val="2"/>
            <charset val="1"/>
          </rPr>
          <t>1,2- Baixo
3,4,5,6- Médio
8,9,10,12- Alto
15,16,20,25- Extremo</t>
        </r>
      </text>
    </comment>
    <comment ref="J14" authorId="0" shapeId="0" xr:uid="{00000000-0006-0000-0B00-000008000000}">
      <text>
        <r>
          <rPr>
            <b/>
            <sz val="11"/>
            <color rgb="FF000000"/>
            <rFont val="Segoe UI"/>
            <family val="2"/>
            <charset val="1"/>
          </rPr>
          <t xml:space="preserve">Evitar: </t>
        </r>
        <r>
          <rPr>
            <sz val="11"/>
            <color rgb="FF000000"/>
            <rFont val="Segoe UI"/>
            <family val="2"/>
            <charset val="1"/>
          </rPr>
          <t>resposta ao risco que visa deter ou impedir a ocorrência do risco.</t>
        </r>
        <r>
          <rPr>
            <b/>
            <sz val="11"/>
            <color rgb="FF000000"/>
            <rFont val="Segoe UI"/>
            <family val="2"/>
            <charset val="1"/>
          </rPr>
          <t xml:space="preserve"> 
Transferir/Compartilhar: </t>
        </r>
        <r>
          <rPr>
            <sz val="11"/>
            <color rgb="FF000000"/>
            <rFont val="Segoe UI"/>
            <family val="2"/>
            <charset val="1"/>
          </rPr>
          <t>A respsta deve ser dada por outra setorial, por ser de responsabilidade dela. Ou a resposta deve ser elaborada de forma compartilhada com outra setorial, responsabilidades divididas.</t>
        </r>
        <r>
          <rPr>
            <b/>
            <sz val="11"/>
            <color rgb="FF000000"/>
            <rFont val="Segoe UI"/>
            <family val="2"/>
            <charset val="1"/>
          </rPr>
          <t xml:space="preserve"> 
</t>
        </r>
        <r>
          <rPr>
            <sz val="11"/>
            <color rgb="FF000000"/>
            <rFont val="Segoe UI"/>
            <family val="2"/>
            <charset val="1"/>
          </rPr>
          <t xml:space="preserve">
</t>
        </r>
        <r>
          <rPr>
            <b/>
            <sz val="11"/>
            <color rgb="FF000000"/>
            <rFont val="Segoe UI"/>
            <family val="2"/>
            <charset val="1"/>
          </rPr>
          <t xml:space="preserve">Mitigar: Elaborar respostas visando </t>
        </r>
        <r>
          <rPr>
            <sz val="11"/>
            <color rgb="FF000000"/>
            <rFont val="Segoe UI"/>
            <family val="2"/>
            <charset val="1"/>
          </rPr>
          <t xml:space="preserve">reduzir ou aliviar os efeitos para a ação planejada , quando considero que o risco é inevitável. 
</t>
        </r>
        <r>
          <rPr>
            <b/>
            <sz val="11"/>
            <color rgb="FF000000"/>
            <rFont val="Segoe UI"/>
            <family val="2"/>
            <charset val="1"/>
          </rPr>
          <t xml:space="preserve">Aceitar: </t>
        </r>
        <r>
          <rPr>
            <sz val="11"/>
            <color rgb="FF000000"/>
            <rFont val="Segoe UI"/>
            <family val="2"/>
            <charset val="1"/>
          </rPr>
          <t xml:space="preserve">o risco é considerado aceitável de acordo com o apetite ao risco da instituição. </t>
        </r>
      </text>
    </comment>
    <comment ref="L14" authorId="0" shapeId="0" xr:uid="{00000000-0006-0000-0B00-000009000000}">
      <text>
        <r>
          <rPr>
            <b/>
            <sz val="9"/>
            <rFont val="Arial"/>
            <family val="2"/>
            <charset val="1"/>
          </rPr>
          <t xml:space="preserve">Realizada
Em elaboração
Não realizada
</t>
        </r>
      </text>
    </comment>
  </commentList>
</comments>
</file>

<file path=xl/sharedStrings.xml><?xml version="1.0" encoding="utf-8"?>
<sst xmlns="http://schemas.openxmlformats.org/spreadsheetml/2006/main" count="914" uniqueCount="222">
  <si>
    <t>PES/UFSJ 2020-2024</t>
  </si>
  <si>
    <t>Missão</t>
  </si>
  <si>
    <t>A UFSJ, como instituição pública, assume a missão de educar, desenvolvendo com excelência as atividades de Ensino, Extensão e Pesquisa de forma indissociável, contribuindo na indução de mudanças e avanços na direção de uma sociedade justa e igualitária, por meio do encontro, da análise e da construção de práticas e conhecimentos, considerando os contextos acadêmicos, éticos, culturais, sociais e ambientais.</t>
  </si>
  <si>
    <t>Visão</t>
  </si>
  <si>
    <t>Ser uma universidade comprometida com a superação das desigualdades e com o desenvolvimento da humanidade. A noção de Humanidade, aqui adotada, não se refere a dados meramente demográficos, mas a um conjunto de valores considerados válidos, necessários e dignos de serem perseguidos, tais como a alteridade, a Justiça, a dignidade humana, o direito dos povos, a liberdade, as diferenças culturais.</t>
  </si>
  <si>
    <t>Valores</t>
  </si>
  <si>
    <t xml:space="preserve">Cidadania; Cooperação; Criatividade; Dignidade; Diversidade; Equidade; Ética; Sustentabilidade </t>
  </si>
  <si>
    <t>OBSERVAÇÃO: PODERÃO SER ELABORADOS A MISSÃO, VISÃO E VALORES PRÓPRIOS DE SETORIAL</t>
  </si>
  <si>
    <t>EIXOS E OBJETIVOS ESTRATÉGICOS - PES UFSJ 2020-2024</t>
  </si>
  <si>
    <t>EIXO ESTRATÉTICO</t>
  </si>
  <si>
    <t>ACADÊMICO</t>
  </si>
  <si>
    <t>OBJETIVOS ESTRATÉGICOS</t>
  </si>
  <si>
    <t>A1 - Assegurar o desenvolvimento e integração entre ensino, pesquisa e extensão</t>
  </si>
  <si>
    <t>A2 - Assegurar a permanência e o êxito dos alunos da universidade</t>
  </si>
  <si>
    <t>A3 - Consolidar a internacionalização como política estratégica de capacitação dos servidores, formação dos discentes e desenvolvimento do ensino, pesquisa e extensão</t>
  </si>
  <si>
    <t>A4 - Promover  o desenvolvimento da pesquisa e da inovação tecnológica, bem como fortalecer a divulgação da produção científica da UFSJ</t>
  </si>
  <si>
    <t>A5 - Ampliar a troca de saberes entre a academia e a sociedade por meio das atividades de extensão universitária</t>
  </si>
  <si>
    <t>EIXO ESTRATÉGICO</t>
  </si>
  <si>
    <t>GESTÃO E INFRAESTRUTURA</t>
  </si>
  <si>
    <t>OBJETIVOS ESTRATÉGICO</t>
  </si>
  <si>
    <t>G1 - Promover o desenvolvimento profissional e ampliar a qualidade de vida no trabalho</t>
  </si>
  <si>
    <t>G2 - Aprimorar a estrutura administrativa, as áreas físicas e o fluxo processual visando maior segurança, agilidade, acessibilidade, transparência e integração com os campi fora de sede</t>
  </si>
  <si>
    <t>G3 - Aperfeiçoar os fluxos de comunicação organizacional</t>
  </si>
  <si>
    <t>G4 - Desenvolver a infraestrutura de tecnologia da informação visando a disponibilização segura de dados, a transparência das informações e a interatividade</t>
  </si>
  <si>
    <t>G5 - Fortalecer as políticas, ações e boas práticas de sustentabilidade</t>
  </si>
  <si>
    <t>IDENTIFICAÇÃO DA SETORIAL</t>
  </si>
  <si>
    <t xml:space="preserve">Setorial: </t>
  </si>
  <si>
    <t>Campus Alto Paraopeba</t>
  </si>
  <si>
    <t xml:space="preserve">Responsável superior (pró-reitor, assessor, chefe): </t>
  </si>
  <si>
    <t>Cláudio Alexandre Pinto Tavares</t>
  </si>
  <si>
    <t>Responsável PES (PONTE):</t>
  </si>
  <si>
    <t>Marcelo Luis Alves</t>
  </si>
  <si>
    <t>Possui código de ética, regimento ou normas internas próprias? (Se sim, indicar o documento)</t>
  </si>
  <si>
    <t>Diagnóstico situacional (análise "Swot" da Setorial)</t>
  </si>
  <si>
    <t>Ambiente Interno</t>
  </si>
  <si>
    <t>Ambiente Externo</t>
  </si>
  <si>
    <r>
      <rPr>
        <b/>
        <sz val="12"/>
        <color rgb="FF333399"/>
        <rFont val="Calibri"/>
        <family val="2"/>
        <charset val="1"/>
      </rPr>
      <t xml:space="preserve">Forças: </t>
    </r>
    <r>
      <rPr>
        <sz val="12"/>
        <color rgb="FF333399"/>
        <rFont val="Calibri"/>
        <family val="2"/>
        <charset val="1"/>
      </rPr>
      <t xml:space="preserve">Qualificação do pessoal Técnico e Docente, Campus bem localizado na região do Alto Paraopeba.                                                                  </t>
    </r>
    <r>
      <rPr>
        <b/>
        <sz val="12"/>
        <color rgb="FF333399"/>
        <rFont val="Calibri"/>
        <family val="2"/>
        <charset val="1"/>
      </rPr>
      <t xml:space="preserve">                        </t>
    </r>
  </si>
  <si>
    <r>
      <rPr>
        <b/>
        <sz val="12"/>
        <color rgb="FF333399"/>
        <rFont val="Calibri"/>
        <family val="2"/>
        <charset val="1"/>
      </rPr>
      <t xml:space="preserve">Oportunidades: </t>
    </r>
    <r>
      <rPr>
        <sz val="12"/>
        <color rgb="FF333399"/>
        <rFont val="Calibri"/>
        <family val="2"/>
        <charset val="1"/>
      </rPr>
      <t xml:space="preserve">Possibilidade de parcerias com diversas empresas situadas na região                                                                                                                                         </t>
    </r>
  </si>
  <si>
    <r>
      <rPr>
        <b/>
        <sz val="12"/>
        <color rgb="FF333399"/>
        <rFont val="Calibri"/>
        <family val="2"/>
        <charset val="1"/>
      </rPr>
      <t xml:space="preserve">Fraquezas: </t>
    </r>
    <r>
      <rPr>
        <sz val="12"/>
        <color rgb="FF333399"/>
        <rFont val="Calibri"/>
        <family val="2"/>
        <charset val="1"/>
      </rPr>
      <t xml:space="preserve">Número limitado de servidores técnicos, pouca divulgação do Campus à comunidade externa.                                                                       </t>
    </r>
  </si>
  <si>
    <r>
      <rPr>
        <b/>
        <sz val="12"/>
        <color rgb="FF333399"/>
        <rFont val="Calibri"/>
        <family val="2"/>
        <charset val="1"/>
      </rPr>
      <t>Ameaças:</t>
    </r>
    <r>
      <rPr>
        <sz val="12"/>
        <color rgb="FF333399"/>
        <rFont val="Calibri"/>
        <family val="2"/>
        <charset val="1"/>
      </rPr>
      <t xml:space="preserve"> Evasão dos alunos, Cortes orçamentários.</t>
    </r>
  </si>
  <si>
    <t xml:space="preserve">OBJETIVOS DA SETORIAL </t>
  </si>
  <si>
    <t>Importante: deve-se entender por objetivo setorial a busca por objeto significativo (produto, serviço, política, programa, inovação, etc) , ou seja, que tenha relevância e expressividade para a setorial e que contribua para o alcance dos objetivos da UFSJ. Sugere-se um número máximo de 5 objetivos por setorial. LEMBRANDO QUE SÃO OBJETIVOS PARA OS 4 ANOS DA GESTÃO.</t>
  </si>
  <si>
    <t>Objetivos setoriais:</t>
  </si>
  <si>
    <t>Relacionado ao Objetivo Estratégico da UFSJ:</t>
  </si>
  <si>
    <t>Aprimoramento das instalações físicas, móveis e equipamentos do Campus</t>
  </si>
  <si>
    <t>G2</t>
  </si>
  <si>
    <t>Políticas de segurança no Campus</t>
  </si>
  <si>
    <t xml:space="preserve">Ações de sustentabilidade </t>
  </si>
  <si>
    <t>G5</t>
  </si>
  <si>
    <t>Ações que visem ao bem estar dos alunos e servidores</t>
  </si>
  <si>
    <t>A2</t>
  </si>
  <si>
    <t>Aprimoramento da equipe administrativa do campus.</t>
  </si>
  <si>
    <t>G1</t>
  </si>
  <si>
    <t xml:space="preserve">PLANO DE AÇÃO </t>
  </si>
  <si>
    <t xml:space="preserve">Já definidos seus objetivos a setorial deverá elaborar seu plano de ação. </t>
  </si>
  <si>
    <t>Objetivo Setorial: Realizar ações que visem o aprimoramento das instalações físicas, móveis e equipamentos do Campus</t>
  </si>
  <si>
    <t xml:space="preserve">Relação com objetivo Estratégico UFSJ </t>
  </si>
  <si>
    <t>G2 - Aprimorar a estrutura administrativa, as áreas físicas e o fluxo processual, visando à maior segurança, agilidade, acessibilidade, transparência e integração com os Campi fora de sede</t>
  </si>
  <si>
    <t>AÇÕES</t>
  </si>
  <si>
    <t>PRAZO</t>
  </si>
  <si>
    <t>CAMPUS</t>
  </si>
  <si>
    <t>CONTROLE</t>
  </si>
  <si>
    <t>OBSERVAÇÃO</t>
  </si>
  <si>
    <t>REALIZADO</t>
  </si>
  <si>
    <t>A4 - Promover o desenvolvimento da pesquisa e da inovação tecnológica, bem como fortalecer a divulgação da produção científica da UFSJ</t>
  </si>
  <si>
    <t>Aquisição e plantio de grama esmeralda</t>
  </si>
  <si>
    <t>CAP</t>
  </si>
  <si>
    <t>NÃO REALIZADO</t>
  </si>
  <si>
    <t>Ainda não foi autorizado pela Administração em função da falta de recursos financeiros.</t>
  </si>
  <si>
    <t>EM ELABORAÇÃO</t>
  </si>
  <si>
    <t>Realização de pavimentação no acesso de carga e descarga de materiais</t>
  </si>
  <si>
    <t>Repassado para a PROAD por meio do memo nº 91/2022 DIPAP</t>
  </si>
  <si>
    <t>Realizar reforma da estrutura das esquadrias e portas (Blocos 01 ao 06 e Lequi)</t>
  </si>
  <si>
    <t>Realizar reforma do telhado (blocos 01 ao 06)</t>
  </si>
  <si>
    <t>G4 - Desenvolver a infraestrutura de tecnologia da informação, visando à disponibilização segura de dados, à transparência das informações e à interatividade</t>
  </si>
  <si>
    <t>Finalizar as obras do anfiteatro do Campus.</t>
  </si>
  <si>
    <t>Construção de cobertura na área da lanchonete, anexo ao RU.</t>
  </si>
  <si>
    <t>Aquisição de computadores (Cas, Empresas Juniores e portaria)</t>
  </si>
  <si>
    <t xml:space="preserve">Contratação de serviços de manutenção de impressoras e nobreak </t>
  </si>
  <si>
    <t>Aquisição de cadeiras e mesas de escritório (Cas, Empresas juniores, portaria, SETIF, Copa, Laboratórios de informática)</t>
  </si>
  <si>
    <t>Aquisição de equipamentos de refrigeração (ventiladores, ar condicionado – CPD, laboratórios informatica, salas de aula)</t>
  </si>
  <si>
    <t>Aquisição de equipamentos de multimidia (projetores – salas de aula)</t>
  </si>
  <si>
    <t>Aquisição de equipamentos de manutenção em informática</t>
  </si>
  <si>
    <t>Construção de passeio para acesso do prédio do mestrado ao RU</t>
  </si>
  <si>
    <t>O Campus dispõe de contrato de mão de obra, precisando apenas dos materiais.</t>
  </si>
  <si>
    <t>Instalação de geradores de energia elétrica (Prédios Civil, Lequi e NIPEM)</t>
  </si>
  <si>
    <t>Substituição de cobertura Portaria Bloco5</t>
  </si>
  <si>
    <t>Construção de pavimento e cobertura para estacionamento dos veículos oficiais</t>
  </si>
  <si>
    <t>Recuperação/Manutenção em aproximadamente 70 postes de iluminação</t>
  </si>
  <si>
    <t>Manutenção no asfalto onde houve rebaixamento do piso em 3 pontos</t>
  </si>
  <si>
    <t>EFETIVIDADE</t>
  </si>
  <si>
    <t>Total de ações previstas para este objetivo setorial</t>
  </si>
  <si>
    <t>Ações realizadas</t>
  </si>
  <si>
    <t xml:space="preserve">ÍNDICE DE EFETIVIDADE        </t>
  </si>
  <si>
    <t xml:space="preserve">RELATÓRIO ANUAL: OS CAMPOS ABAIXO DEVEM SER PREENCHIDOS PARA ENVIO DO RELATÓRIO </t>
  </si>
  <si>
    <t>DADOS QUANTITATIVOS (ESPECÍFICOS DAS SETORIAIS)</t>
  </si>
  <si>
    <r>
      <rPr>
        <b/>
        <sz val="18"/>
        <color rgb="FF003300"/>
        <rFont val="Calibri"/>
        <family val="2"/>
        <charset val="1"/>
      </rPr>
      <t>ATENÇÃO:</t>
    </r>
    <r>
      <rPr>
        <sz val="18"/>
        <color rgb="FF003300"/>
        <rFont val="Calibri"/>
        <family val="2"/>
        <charset val="1"/>
      </rPr>
      <t xml:space="preserve"> Neste campo devem ser inseridos índices, indicadores e dados objetivos que  sejam específicos da setorial. Têm a finalidade de enriquecer as análises dos impactos e valores que a setorial gera para a sociedade.        </t>
    </r>
  </si>
  <si>
    <t>ANÁLISE QUALITATIVA</t>
  </si>
  <si>
    <r>
      <rPr>
        <b/>
        <sz val="18"/>
        <color rgb="FF003300"/>
        <rFont val="Calibri"/>
        <family val="2"/>
        <charset val="1"/>
      </rPr>
      <t>ATENÇÃO:</t>
    </r>
    <r>
      <rPr>
        <sz val="18"/>
        <color rgb="FF003300"/>
        <rFont val="Calibri"/>
        <family val="2"/>
        <charset val="1"/>
      </rPr>
      <t xml:space="preserve"> Neste campo, a redação deve ser realizada de forma </t>
    </r>
    <r>
      <rPr>
        <b/>
        <sz val="18"/>
        <color rgb="FF003300"/>
        <rFont val="Calibri"/>
        <family val="2"/>
        <charset val="1"/>
      </rPr>
      <t>DIDÁTICA, SIMPLES E OBJETIVA</t>
    </r>
    <r>
      <rPr>
        <sz val="18"/>
        <color rgb="FF003300"/>
        <rFont val="Calibri"/>
        <family val="2"/>
        <charset val="1"/>
      </rPr>
      <t xml:space="preserve">. Devem ser explicados, analisados e avaliados os dados quantitativos acima (efetividade e demais dados específicos). Apontar também quais ações </t>
    </r>
    <r>
      <rPr>
        <b/>
        <sz val="18"/>
        <color rgb="FF003300"/>
        <rFont val="Calibri"/>
        <family val="2"/>
        <charset val="1"/>
      </rPr>
      <t>não foram cumpridas no prazo planejado</t>
    </r>
    <r>
      <rPr>
        <sz val="18"/>
        <color rgb="FF003300"/>
        <rFont val="Calibri"/>
        <family val="2"/>
        <charset val="1"/>
      </rPr>
      <t xml:space="preserve"> e as justificativas. </t>
    </r>
  </si>
  <si>
    <t>GESTÃO DE RISCOS</t>
  </si>
  <si>
    <t>Cada ação desenvolvida pela setorial que tenha nível de risco classificado como alto ou extremo deverá ser tratada como "evitar", "transferir/compartilhar" ou "mitigar", ou seja, não poderá ser "aceita"</t>
  </si>
  <si>
    <t>O objetivo das ações preventivas (respostas aos riscos) não é eliminar o risco completamente, mas reduzi-lo a um nível aceitável.</t>
  </si>
  <si>
    <t>APETITE AO RISCO DA UFSJ: MÉDIO</t>
  </si>
  <si>
    <t>NÍVEL DE RISCO</t>
  </si>
  <si>
    <t>Baixo (Oportunidade)</t>
  </si>
  <si>
    <t>Médio (Aceitável)</t>
  </si>
  <si>
    <t>Alto (Inaceitável)</t>
  </si>
  <si>
    <t>Extremo  (Absolutamente Inaceitável)</t>
  </si>
  <si>
    <t>3,4,5,6</t>
  </si>
  <si>
    <t>8,9,10,12</t>
  </si>
  <si>
    <t>15, 16,20, 25</t>
  </si>
  <si>
    <t>SIM</t>
  </si>
  <si>
    <t>IMAGEM / REPUTAÇÃO</t>
  </si>
  <si>
    <t>EVITAR</t>
  </si>
  <si>
    <t>Tarefa/ação</t>
  </si>
  <si>
    <t>IDENTIFICAÇÃO DO RISCO</t>
  </si>
  <si>
    <t>AVALIAÇÃO DO RISCO</t>
  </si>
  <si>
    <t>RESPOSTA AOS RISCOS</t>
  </si>
  <si>
    <t>NÃO</t>
  </si>
  <si>
    <t>OPERACIONAL</t>
  </si>
  <si>
    <t>TRANSFERIR / COMPARTILHAR</t>
  </si>
  <si>
    <t>LEGAL</t>
  </si>
  <si>
    <t xml:space="preserve">ACEITAR </t>
  </si>
  <si>
    <t>Descrição do Risco</t>
  </si>
  <si>
    <t>Causa</t>
  </si>
  <si>
    <t xml:space="preserve">Tipo de Risco </t>
  </si>
  <si>
    <t>Escala de probabilidade do risco  (peso)</t>
  </si>
  <si>
    <t>Impacto  - consequência para o cumprimento da ação planejada (peso)</t>
  </si>
  <si>
    <t>Nível de Risco (Escore)</t>
  </si>
  <si>
    <t>Nível de Risco Inerente (classificação)</t>
  </si>
  <si>
    <t>Resposta ao Risco (ação)</t>
  </si>
  <si>
    <t>Descrição da ação de resposta ao risco</t>
  </si>
  <si>
    <t>Controle e acompanhamento</t>
  </si>
  <si>
    <t>FINANCEIRO / ORÇAMENTÁRIO</t>
  </si>
  <si>
    <t>MITIGAR</t>
  </si>
  <si>
    <t>Não haver recurso financeiro para atendimento dessa demanda</t>
  </si>
  <si>
    <t>Orçamento insuficiente</t>
  </si>
  <si>
    <t>FINANCEIRO</t>
  </si>
  <si>
    <t>Comunicação à PROAD da necessidade de realização do serviços</t>
  </si>
  <si>
    <t>Falta de disponibilidade da Divisão de Obras</t>
  </si>
  <si>
    <t>Falta de pessoal</t>
  </si>
  <si>
    <t>Comunicação à PROAD/DPROB da necessidade de realização do serviços</t>
  </si>
  <si>
    <t>Finalizar as obras do anfiteatro do Campus</t>
  </si>
  <si>
    <t xml:space="preserve">FINANCEIRO </t>
  </si>
  <si>
    <t>Solicitação de lançamento da necessidade do serviço no PAC 2023 (DPROB)</t>
  </si>
  <si>
    <t>Solicitação de lançamento da necessidade do serviço no PAC 2023 (NTINF)</t>
  </si>
  <si>
    <t>Solicitação de lançamento da necessidade no PAC 2023 (DIMAP)</t>
  </si>
  <si>
    <t>Aquisição de equipamentos de refrigeração (ventiladores, ar condicionado – CPD, laboratórios informática, salas de aula)</t>
  </si>
  <si>
    <t>Aquisição de equipamentos de multimídia (projetores – salas de aula)</t>
  </si>
  <si>
    <t>Não haver ata de registro de preços para requisição dos materiais necessários</t>
  </si>
  <si>
    <t>Falta de material necessário</t>
  </si>
  <si>
    <t>Solicitação de lançamento da necessidade dos materiais no Planejamento de necessidade anual</t>
  </si>
  <si>
    <t>Solicitação de lançamento da necessidade no PAC 2023 (DPROB)</t>
  </si>
  <si>
    <t>Substituição de cobertura Portaria Bloco 5</t>
  </si>
  <si>
    <t>Manutenção no asfalto onde houve rebaixamento do piso (3 pontos)</t>
  </si>
  <si>
    <t>Escala de Probabilidade do Risco</t>
  </si>
  <si>
    <t>Descrição da Probabilidade</t>
  </si>
  <si>
    <t>Peso</t>
  </si>
  <si>
    <t>Muito Baixa</t>
  </si>
  <si>
    <t>Improvável. Em situações excepcionais, o evento poderá até ocorrer, mas nada nas circunstâncias indica essa possibilidade.</t>
  </si>
  <si>
    <t>Baixa</t>
  </si>
  <si>
    <t>Rara. De forma inesperada ou casual, o evento poderá ocorrer, pois as circunstâncias pouco indicam essa possibilidade.</t>
  </si>
  <si>
    <t>Média</t>
  </si>
  <si>
    <t>Possível. De alguma forma, o evento poderá ocorrer, pois as circunstâncias
indicam moderadamente essa possibilidade.</t>
  </si>
  <si>
    <t>Alta</t>
  </si>
  <si>
    <t>Provável. De forma até esperada, o evento poderá ocorrer, pois as circunstâncias indicam fortemente essa possibilidade.</t>
  </si>
  <si>
    <t>Muito Alta</t>
  </si>
  <si>
    <t>Praticamente certa. De forma inequívoca, o evento ocorrerá, as circunstâncias indicam claramente essa possibilidade.</t>
  </si>
  <si>
    <t>Impacto</t>
  </si>
  <si>
    <t>Descrição do impacto na ação planejada, caso o evento ocorra.</t>
  </si>
  <si>
    <t>Muito Baixo</t>
  </si>
  <si>
    <t>Mínimo impacto nas ações planejadas.</t>
  </si>
  <si>
    <t>Baixo</t>
  </si>
  <si>
    <t>Pequeno impacto nas ações planejadas.</t>
  </si>
  <si>
    <t>Médio</t>
  </si>
  <si>
    <t>Moderado impacto nas ações planejadas, porém recuperável.</t>
  </si>
  <si>
    <t>Alto</t>
  </si>
  <si>
    <t>Significativo impacto nas ações planejadas, de difícil reversão.</t>
  </si>
  <si>
    <t>Muito Alto</t>
  </si>
  <si>
    <t>Catastrófico impacto nas ações planejadas, de forma irreversível.</t>
  </si>
  <si>
    <t>ÍNDICE: VULNERABILIDADE AOS RISCOS</t>
  </si>
  <si>
    <t>* quanto menor o percentual de respostas não realizadas melhor: setorial estará menos vulnerável em relação ao cumprimento do objetivo proposto.</t>
  </si>
  <si>
    <t>Total de Respostas aos Riscos (inserir o número total de respostas aos riscos até o momento)</t>
  </si>
  <si>
    <t>Respostas realizadas</t>
  </si>
  <si>
    <t>ÍNDICE DE PREVENÇÃO AO RISCO % Respostas realizadas</t>
  </si>
  <si>
    <t>Respostas em elaboração</t>
  </si>
  <si>
    <t>% respostas  em elaboração</t>
  </si>
  <si>
    <t>Respostas não realizadas</t>
  </si>
  <si>
    <t xml:space="preserve"> ÍNDICE DE VULNERABILIDADE% respostas não realizadas</t>
  </si>
  <si>
    <t>Objetivo Setorial : Implementar políticas de segurança no Campus</t>
  </si>
  <si>
    <t>Contratação de empresa para prestação de serviços de monitoramento eletrônico de segurança</t>
  </si>
  <si>
    <t>Implementação de projeto de controle de acesso de veículos no Campus</t>
  </si>
  <si>
    <t>Implementação do projeto de combate a incêndio</t>
  </si>
  <si>
    <t>Construção de paiol para armazenamento de produtos químicos utilizados nos laboratórios.</t>
  </si>
  <si>
    <t>Construção de grades de proteção para reservatórios metálicos de água</t>
  </si>
  <si>
    <t>AÇÕES EM DESTAQUE PARA RELATÓRIO DE GESTÃO UFSJ</t>
  </si>
  <si>
    <r>
      <rPr>
        <b/>
        <sz val="18"/>
        <color rgb="FF003300"/>
        <rFont val="Calibri"/>
        <family val="2"/>
        <charset val="1"/>
      </rPr>
      <t>ATENÇÃO:</t>
    </r>
    <r>
      <rPr>
        <sz val="18"/>
        <color rgb="FF003300"/>
        <rFont val="Calibri"/>
        <family val="2"/>
        <charset val="1"/>
      </rPr>
      <t xml:space="preserve"> Neste campo deverão ser apontadas algumas ações relevantes no período, para que sejam publicadas no relatório de gestão UFSJ. Pedimos que sejam apontadas no máximo </t>
    </r>
    <r>
      <rPr>
        <b/>
        <sz val="18"/>
        <color rgb="FF003300"/>
        <rFont val="Calibri"/>
        <family val="2"/>
        <charset val="1"/>
      </rPr>
      <t>4 ações</t>
    </r>
    <r>
      <rPr>
        <sz val="18"/>
        <color rgb="FF003300"/>
        <rFont val="Calibri"/>
        <family val="2"/>
        <charset val="1"/>
      </rPr>
      <t xml:space="preserve">, trazendo a descrição das mesmas. </t>
    </r>
    <r>
      <rPr>
        <b/>
        <sz val="18"/>
        <color rgb="FF003300"/>
        <rFont val="Calibri"/>
        <family val="2"/>
        <charset val="1"/>
      </rPr>
      <t xml:space="preserve">Obs: informar se a ação foi realizada de forma integrada com outras setoriais. Neste caso a ação deverá ser consolidada e informada pelas setoriais envolvidas, para entrar no relatório de gestão de forma correta, evitando disparidades. </t>
    </r>
  </si>
  <si>
    <t>Falta de disponibilidade dos servidores da DIPAP</t>
  </si>
  <si>
    <t>Incluir no planejamento das atividades a serem priorizadas</t>
  </si>
  <si>
    <t xml:space="preserve">Objetivo Setorial: Implementar ações de sustentabilidade  </t>
  </si>
  <si>
    <t>Revitalização do sistema de reaproveitamento de água da chuva nos prédios principais</t>
  </si>
  <si>
    <t>Recuperação da voçoroca</t>
  </si>
  <si>
    <t xml:space="preserve">Plantio de aproximadamente  90 mudas de arvores </t>
  </si>
  <si>
    <t>Obtenção de sistema informatizado para o controle de chaves na portaria</t>
  </si>
  <si>
    <t>Falta de disponibilidade do NTINF</t>
  </si>
  <si>
    <t>Solicitação de lançamento da necessidade no PAC 2023 (NTINF)</t>
  </si>
  <si>
    <t>Objetivo Setorial: Implementar ações que visem ao bem estar dos alunos e servidores</t>
  </si>
  <si>
    <t>Construção de praça de esporte e cultura no ambiente do Campus</t>
  </si>
  <si>
    <t>Implementação de sala/ambiente de convivência e de descanso para os servidores do Campus</t>
  </si>
  <si>
    <t>Implementação de áreas de convivência e de descanso para os servidores do Campus</t>
  </si>
  <si>
    <t>Encaminhamento da necessidade para a PROAD</t>
  </si>
  <si>
    <t>Fortalecimento e treinamento da equipe responsável pela Gestão/fiscalização de contratos</t>
  </si>
  <si>
    <t>Participação em cursos relacionados à atividade</t>
  </si>
  <si>
    <t>Fortalecimento e treinamento da equipe responsável pela pesquisa de preços/planejamento das contratações</t>
  </si>
  <si>
    <t>Encaminhamento da necessidade para o SESED/PROGP</t>
  </si>
  <si>
    <t>Realizada</t>
  </si>
  <si>
    <t>Em elaboração</t>
  </si>
  <si>
    <t>Não realizada</t>
  </si>
  <si>
    <t>Risco Operacional</t>
  </si>
  <si>
    <t>Risco de imagem/Reputação do órgão</t>
  </si>
  <si>
    <t>Risco Legal</t>
  </si>
  <si>
    <t>Risco Financeiro / Orçamentário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</si>
</sst>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56">
    <font>
      <sz val="11"/>
      <color rgb="FF003300"/>
      <name val="Calibri"/>
      <family val="2"/>
      <charset val="1"/>
    </font>
    <font>
      <sz val="14"/>
      <color rgb="FF003300"/>
      <name val="Arial"/>
      <family val="2"/>
      <charset val="1"/>
    </font>
    <font>
      <sz val="48"/>
      <color rgb="FFFF0000"/>
      <name val="Arial"/>
      <family val="2"/>
      <charset val="1"/>
    </font>
    <font>
      <b/>
      <sz val="26"/>
      <color rgb="FF666699"/>
      <name val="Arial"/>
      <family val="2"/>
      <charset val="1"/>
    </font>
    <font>
      <sz val="16"/>
      <color rgb="FF003300"/>
      <name val="Arial"/>
      <family val="2"/>
      <charset val="1"/>
    </font>
    <font>
      <b/>
      <sz val="12"/>
      <color rgb="FF003300"/>
      <name val="Arial"/>
      <family val="2"/>
      <charset val="1"/>
    </font>
    <font>
      <b/>
      <sz val="28"/>
      <color rgb="FF0033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4"/>
      <color rgb="FF666699"/>
      <name val="Arial"/>
      <family val="2"/>
      <charset val="1"/>
    </font>
    <font>
      <b/>
      <sz val="14"/>
      <color rgb="FF003300"/>
      <name val="Arial"/>
      <family val="2"/>
      <charset val="1"/>
    </font>
    <font>
      <b/>
      <sz val="14"/>
      <color rgb="FF993300"/>
      <name val="Arial"/>
      <family val="2"/>
      <charset val="1"/>
    </font>
    <font>
      <sz val="14"/>
      <color rgb="FF003300"/>
      <name val="Calibri"/>
      <family val="2"/>
    </font>
    <font>
      <b/>
      <sz val="14"/>
      <color rgb="FF003300"/>
      <name val="Calibri"/>
      <family val="2"/>
      <charset val="1"/>
    </font>
    <font>
      <sz val="14"/>
      <color rgb="FF003300"/>
      <name val="Calibri"/>
      <family val="2"/>
      <charset val="1"/>
    </font>
    <font>
      <sz val="14"/>
      <color rgb="FF003366"/>
      <name val="Calibri"/>
      <family val="2"/>
      <charset val="1"/>
    </font>
    <font>
      <sz val="14"/>
      <name val="Calibri"/>
      <family val="2"/>
      <charset val="1"/>
    </font>
    <font>
      <b/>
      <sz val="14"/>
      <color rgb="FF003300"/>
      <name val="Calibri"/>
      <family val="2"/>
    </font>
    <font>
      <b/>
      <sz val="12"/>
      <color rgb="FF333399"/>
      <name val="Calibri"/>
      <family val="2"/>
      <charset val="1"/>
    </font>
    <font>
      <sz val="12"/>
      <color rgb="FF333399"/>
      <name val="Calibri"/>
      <family val="2"/>
      <charset val="1"/>
    </font>
    <font>
      <b/>
      <sz val="12"/>
      <name val="Calibri"/>
      <family val="2"/>
      <charset val="1"/>
    </font>
    <font>
      <b/>
      <sz val="14"/>
      <color rgb="FF33CCCC"/>
      <name val="Calibri"/>
      <family val="2"/>
      <charset val="1"/>
    </font>
    <font>
      <b/>
      <sz val="14"/>
      <color rgb="FFFF0000"/>
      <name val="Calibri"/>
      <family val="2"/>
      <charset val="1"/>
    </font>
    <font>
      <b/>
      <sz val="26"/>
      <color rgb="FF003300"/>
      <name val="Calibri"/>
      <family val="2"/>
      <charset val="1"/>
    </font>
    <font>
      <b/>
      <sz val="22"/>
      <color rgb="FF003300"/>
      <name val="Calibri"/>
      <family val="2"/>
      <charset val="1"/>
    </font>
    <font>
      <sz val="22"/>
      <color rgb="FFFF0000"/>
      <name val="Calibri"/>
      <family val="2"/>
      <charset val="1"/>
    </font>
    <font>
      <b/>
      <sz val="12"/>
      <name val="Arial Black"/>
      <family val="2"/>
      <charset val="1"/>
    </font>
    <font>
      <b/>
      <sz val="22"/>
      <color rgb="FFFF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8"/>
      <name val="Calibri"/>
      <family val="2"/>
      <charset val="1"/>
    </font>
    <font>
      <sz val="16"/>
      <color rgb="FF003300"/>
      <name val="Calibri"/>
      <family val="2"/>
      <charset val="1"/>
    </font>
    <font>
      <b/>
      <sz val="14"/>
      <color rgb="FF003366"/>
      <name val="Calibri"/>
      <family val="2"/>
      <charset val="1"/>
    </font>
    <font>
      <b/>
      <sz val="18"/>
      <color rgb="FF003300"/>
      <name val="Calibri"/>
      <family val="2"/>
      <charset val="1"/>
    </font>
    <font>
      <b/>
      <sz val="16"/>
      <color rgb="FF003300"/>
      <name val="Calibri"/>
      <family val="2"/>
      <charset val="1"/>
    </font>
    <font>
      <b/>
      <sz val="22"/>
      <name val="Calibri"/>
      <family val="2"/>
      <charset val="1"/>
    </font>
    <font>
      <b/>
      <sz val="18"/>
      <name val="Calibri"/>
      <family val="2"/>
      <charset val="1"/>
    </font>
    <font>
      <sz val="18"/>
      <color rgb="FF003300"/>
      <name val="Calibri"/>
      <family val="2"/>
      <charset val="1"/>
    </font>
    <font>
      <b/>
      <sz val="18"/>
      <color rgb="FFFF0000"/>
      <name val="Calibri"/>
      <family val="2"/>
      <charset val="1"/>
    </font>
    <font>
      <sz val="18"/>
      <color rgb="FF000000"/>
      <name val="Calibri"/>
      <family val="2"/>
      <charset val="1"/>
    </font>
    <font>
      <b/>
      <sz val="20"/>
      <color rgb="FF666699"/>
      <name val="Calibri"/>
      <family val="2"/>
      <charset val="1"/>
    </font>
    <font>
      <b/>
      <sz val="16"/>
      <name val="Calibri"/>
      <family val="2"/>
      <charset val="1"/>
    </font>
    <font>
      <b/>
      <sz val="14"/>
      <name val="Calibri"/>
      <family val="2"/>
      <charset val="1"/>
    </font>
    <font>
      <b/>
      <sz val="14"/>
      <color rgb="FFED1C24"/>
      <name val="Calibri"/>
      <family val="2"/>
      <charset val="1"/>
    </font>
    <font>
      <b/>
      <sz val="13"/>
      <color rgb="FF003300"/>
      <name val="Calibri"/>
      <family val="2"/>
      <charset val="1"/>
    </font>
    <font>
      <sz val="13"/>
      <color rgb="FF003300"/>
      <name val="Calibri"/>
      <family val="2"/>
      <charset val="1"/>
    </font>
    <font>
      <sz val="22"/>
      <color rgb="FF003300"/>
      <name val="Calibri"/>
      <family val="2"/>
      <charset val="1"/>
    </font>
    <font>
      <sz val="20"/>
      <color rgb="FF003300"/>
      <name val="Calibri"/>
      <family val="2"/>
      <charset val="1"/>
    </font>
    <font>
      <b/>
      <sz val="12"/>
      <color rgb="FF000000"/>
      <name val="Tahoma"/>
      <family val="2"/>
      <charset val="1"/>
    </font>
    <font>
      <b/>
      <sz val="9"/>
      <name val="Tahoma"/>
      <family val="2"/>
      <charset val="1"/>
    </font>
    <font>
      <b/>
      <sz val="11"/>
      <color rgb="FF000000"/>
      <name val="Tahoma"/>
      <family val="2"/>
      <charset val="1"/>
    </font>
    <font>
      <b/>
      <sz val="12"/>
      <color rgb="FF000000"/>
      <name val="Segoe UI"/>
      <family val="2"/>
      <charset val="1"/>
    </font>
    <font>
      <sz val="12"/>
      <color rgb="FF000000"/>
      <name val="Segoe UI"/>
      <family val="2"/>
      <charset val="1"/>
    </font>
    <font>
      <b/>
      <sz val="11"/>
      <color rgb="FF000000"/>
      <name val="Segoe UI"/>
      <family val="2"/>
      <charset val="1"/>
    </font>
    <font>
      <sz val="9"/>
      <color rgb="FF000000"/>
      <name val="Segoe UI"/>
      <family val="2"/>
      <charset val="1"/>
    </font>
    <font>
      <sz val="11"/>
      <color rgb="FF000000"/>
      <name val="Segoe UI"/>
      <family val="2"/>
      <charset val="1"/>
    </font>
    <font>
      <b/>
      <sz val="9"/>
      <name val="Arial"/>
      <family val="2"/>
      <charset val="1"/>
    </font>
    <font>
      <sz val="11"/>
      <color rgb="FF0033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DCE6F2"/>
      </patternFill>
    </fill>
    <fill>
      <patternFill patternType="solid">
        <fgColor rgb="FFDCE6F2"/>
        <bgColor rgb="FFF2F2F2"/>
      </patternFill>
    </fill>
    <fill>
      <patternFill patternType="solid">
        <fgColor rgb="FFCCCCCC"/>
        <bgColor rgb="FFCCCCFF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003300"/>
      </right>
      <top/>
      <bottom style="thin">
        <color rgb="FF003300"/>
      </bottom>
      <diagonal/>
    </border>
    <border>
      <left/>
      <right style="thin">
        <color rgb="FF003300"/>
      </right>
      <top/>
      <bottom style="thin">
        <color rgb="FF0033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55" fillId="0" borderId="0" applyBorder="0" applyProtection="0"/>
  </cellStyleXfs>
  <cellXfs count="189">
    <xf numFmtId="0" fontId="0" fillId="0" borderId="0" xfId="0"/>
    <xf numFmtId="0" fontId="1" fillId="2" borderId="0" xfId="0" applyFont="1" applyFill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justify" vertical="center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3" fillId="0" borderId="0" xfId="0" applyFont="1"/>
    <xf numFmtId="0" fontId="14" fillId="0" borderId="9" xfId="0" applyFont="1" applyBorder="1"/>
    <xf numFmtId="0" fontId="15" fillId="0" borderId="0" xfId="0" applyFont="1"/>
    <xf numFmtId="0" fontId="16" fillId="0" borderId="2" xfId="0" applyFont="1" applyBorder="1"/>
    <xf numFmtId="0" fontId="17" fillId="0" borderId="2" xfId="0" applyFont="1" applyBorder="1" applyAlignment="1">
      <alignment horizontal="left" vertical="top" wrapText="1"/>
    </xf>
    <xf numFmtId="0" fontId="16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24" fillId="2" borderId="0" xfId="0" applyFont="1" applyFill="1"/>
    <xf numFmtId="0" fontId="24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/>
    </xf>
    <xf numFmtId="0" fontId="25" fillId="2" borderId="0" xfId="0" applyFont="1" applyFill="1" applyAlignment="1">
      <alignment horizontal="left" vertical="center" wrapText="1"/>
    </xf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27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horizontal="left" vertical="center" wrapText="1"/>
    </xf>
    <xf numFmtId="0" fontId="28" fillId="2" borderId="2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left" vertical="center" wrapText="1"/>
    </xf>
    <xf numFmtId="164" fontId="28" fillId="2" borderId="2" xfId="0" applyNumberFormat="1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 wrapText="1"/>
    </xf>
    <xf numFmtId="0" fontId="28" fillId="2" borderId="7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left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left" vertical="center" wrapText="1"/>
    </xf>
    <xf numFmtId="0" fontId="28" fillId="2" borderId="0" xfId="0" applyFont="1" applyFill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wrapText="1"/>
    </xf>
    <xf numFmtId="0" fontId="31" fillId="2" borderId="0" xfId="0" applyFont="1" applyFill="1"/>
    <xf numFmtId="0" fontId="32" fillId="2" borderId="0" xfId="0" applyFont="1" applyFill="1"/>
    <xf numFmtId="0" fontId="31" fillId="2" borderId="7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/>
    </xf>
    <xf numFmtId="9" fontId="33" fillId="2" borderId="2" xfId="0" applyNumberFormat="1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9" fontId="3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textRotation="90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28" fillId="2" borderId="13" xfId="0" applyFont="1" applyFill="1" applyBorder="1" applyAlignment="1">
      <alignment vertical="top"/>
    </xf>
    <xf numFmtId="0" fontId="36" fillId="2" borderId="0" xfId="0" applyFont="1" applyFill="1" applyAlignment="1">
      <alignment vertical="top"/>
    </xf>
    <xf numFmtId="0" fontId="36" fillId="2" borderId="0" xfId="0" applyFont="1" applyFill="1" applyAlignment="1">
      <alignment horizontal="center" vertical="top"/>
    </xf>
    <xf numFmtId="0" fontId="36" fillId="2" borderId="4" xfId="0" applyFont="1" applyFill="1" applyBorder="1" applyAlignment="1">
      <alignment vertical="top"/>
    </xf>
    <xf numFmtId="0" fontId="28" fillId="2" borderId="8" xfId="0" applyFont="1" applyFill="1" applyBorder="1" applyAlignment="1">
      <alignment vertical="top" wrapText="1"/>
    </xf>
    <xf numFmtId="0" fontId="37" fillId="2" borderId="13" xfId="0" applyFont="1" applyFill="1" applyBorder="1" applyAlignment="1">
      <alignment vertical="top"/>
    </xf>
    <xf numFmtId="0" fontId="37" fillId="2" borderId="0" xfId="0" applyFont="1" applyFill="1" applyAlignment="1">
      <alignment vertical="top"/>
    </xf>
    <xf numFmtId="0" fontId="37" fillId="2" borderId="14" xfId="0" applyFont="1" applyFill="1" applyBorder="1" applyAlignment="1">
      <alignment vertical="top"/>
    </xf>
    <xf numFmtId="0" fontId="36" fillId="2" borderId="15" xfId="0" applyFont="1" applyFill="1" applyBorder="1" applyAlignment="1">
      <alignment vertical="top"/>
    </xf>
    <xf numFmtId="0" fontId="36" fillId="2" borderId="15" xfId="0" applyFont="1" applyFill="1" applyBorder="1" applyAlignment="1">
      <alignment horizontal="center" vertical="top"/>
    </xf>
    <xf numFmtId="0" fontId="36" fillId="2" borderId="16" xfId="0" applyFont="1" applyFill="1" applyBorder="1" applyAlignment="1">
      <alignment vertical="top"/>
    </xf>
    <xf numFmtId="0" fontId="12" fillId="2" borderId="0" xfId="0" applyFont="1" applyFill="1" applyAlignment="1">
      <alignment horizontal="center" vertical="center"/>
    </xf>
    <xf numFmtId="0" fontId="28" fillId="2" borderId="8" xfId="0" applyFont="1" applyFill="1" applyBorder="1" applyAlignment="1">
      <alignment horizontal="left" vertical="top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5" fillId="2" borderId="0" xfId="0" applyFont="1" applyFill="1" applyAlignment="1">
      <alignment horizontal="left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32" fillId="2" borderId="0" xfId="0" applyFont="1" applyFill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40" fillId="2" borderId="20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 wrapText="1"/>
    </xf>
    <xf numFmtId="0" fontId="40" fillId="2" borderId="22" xfId="0" applyFont="1" applyFill="1" applyBorder="1" applyAlignment="1">
      <alignment horizontal="center" vertical="center" wrapText="1"/>
    </xf>
    <xf numFmtId="0" fontId="40" fillId="2" borderId="23" xfId="0" applyFont="1" applyFill="1" applyBorder="1" applyAlignment="1">
      <alignment horizontal="center" vertical="center" wrapText="1"/>
    </xf>
    <xf numFmtId="0" fontId="40" fillId="2" borderId="5" xfId="0" applyFont="1" applyFill="1" applyBorder="1" applyAlignment="1">
      <alignment horizontal="center" vertical="center" wrapText="1"/>
    </xf>
    <xf numFmtId="0" fontId="40" fillId="2" borderId="24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25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left" vertical="center" wrapText="1"/>
    </xf>
    <xf numFmtId="0" fontId="41" fillId="2" borderId="23" xfId="0" applyFont="1" applyFill="1" applyBorder="1" applyAlignment="1">
      <alignment horizontal="center" vertical="center" wrapText="1"/>
    </xf>
    <xf numFmtId="0" fontId="41" fillId="2" borderId="5" xfId="0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center" vertical="center"/>
    </xf>
    <xf numFmtId="0" fontId="40" fillId="2" borderId="25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 wrapText="1"/>
    </xf>
    <xf numFmtId="0" fontId="41" fillId="2" borderId="2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40" fillId="2" borderId="27" xfId="0" applyFont="1" applyFill="1" applyBorder="1" applyAlignment="1">
      <alignment horizontal="center" vertical="center" wrapText="1"/>
    </xf>
    <xf numFmtId="0" fontId="40" fillId="2" borderId="28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40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42" fillId="4" borderId="2" xfId="0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 wrapText="1"/>
    </xf>
    <xf numFmtId="0" fontId="44" fillId="2" borderId="0" xfId="0" applyFont="1" applyFill="1" applyAlignment="1">
      <alignment horizontal="left" vertical="center" wrapText="1"/>
    </xf>
    <xf numFmtId="0" fontId="45" fillId="2" borderId="0" xfId="0" applyFont="1" applyFill="1" applyAlignment="1">
      <alignment vertical="center"/>
    </xf>
    <xf numFmtId="0" fontId="32" fillId="2" borderId="2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9" fontId="32" fillId="2" borderId="2" xfId="1" applyFont="1" applyFill="1" applyBorder="1" applyAlignment="1" applyProtection="1">
      <alignment horizontal="center" vertical="center" wrapText="1"/>
    </xf>
    <xf numFmtId="0" fontId="45" fillId="2" borderId="0" xfId="0" applyFont="1" applyFill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9" fontId="31" fillId="2" borderId="2" xfId="1" applyFont="1" applyFill="1" applyBorder="1" applyAlignment="1" applyProtection="1">
      <alignment horizontal="center" vertical="center"/>
    </xf>
    <xf numFmtId="9" fontId="35" fillId="2" borderId="2" xfId="1" applyFont="1" applyFill="1" applyBorder="1" applyAlignment="1" applyProtection="1">
      <alignment horizontal="center" vertical="center"/>
    </xf>
    <xf numFmtId="0" fontId="28" fillId="2" borderId="0" xfId="0" applyFont="1" applyFill="1" applyAlignment="1">
      <alignment horizontal="center" vertical="center" wrapText="1"/>
    </xf>
    <xf numFmtId="0" fontId="31" fillId="2" borderId="29" xfId="0" applyFont="1" applyFill="1" applyBorder="1" applyAlignment="1">
      <alignment vertical="top"/>
    </xf>
    <xf numFmtId="0" fontId="31" fillId="2" borderId="9" xfId="0" applyFont="1" applyFill="1" applyBorder="1" applyAlignment="1">
      <alignment vertical="top"/>
    </xf>
    <xf numFmtId="0" fontId="31" fillId="2" borderId="30" xfId="0" applyFont="1" applyFill="1" applyBorder="1" applyAlignment="1">
      <alignment vertical="top"/>
    </xf>
    <xf numFmtId="0" fontId="36" fillId="2" borderId="34" xfId="0" applyFont="1" applyFill="1" applyBorder="1" applyAlignment="1">
      <alignment horizontal="left" vertical="center" wrapText="1"/>
    </xf>
    <xf numFmtId="0" fontId="35" fillId="2" borderId="35" xfId="0" applyFont="1" applyFill="1" applyBorder="1" applyAlignment="1">
      <alignment horizontal="left" vertical="center" wrapText="1"/>
    </xf>
    <xf numFmtId="0" fontId="35" fillId="2" borderId="36" xfId="0" applyFont="1" applyFill="1" applyBorder="1" applyAlignment="1">
      <alignment horizontal="left" vertical="center" wrapText="1"/>
    </xf>
    <xf numFmtId="0" fontId="21" fillId="2" borderId="26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37" fillId="2" borderId="7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5" fillId="2" borderId="29" xfId="0" applyFont="1" applyFill="1" applyBorder="1" applyAlignment="1">
      <alignment vertical="top" wrapText="1"/>
    </xf>
    <xf numFmtId="0" fontId="35" fillId="2" borderId="9" xfId="0" applyFont="1" applyFill="1" applyBorder="1" applyAlignment="1">
      <alignment vertical="top" wrapText="1"/>
    </xf>
    <xf numFmtId="0" fontId="35" fillId="2" borderId="30" xfId="0" applyFont="1" applyFill="1" applyBorder="1" applyAlignment="1">
      <alignment vertical="top" wrapText="1"/>
    </xf>
    <xf numFmtId="0" fontId="36" fillId="2" borderId="13" xfId="0" applyFont="1" applyFill="1" applyBorder="1" applyAlignment="1">
      <alignment vertical="top"/>
    </xf>
    <xf numFmtId="0" fontId="36" fillId="2" borderId="14" xfId="0" applyFont="1" applyFill="1" applyBorder="1" applyAlignment="1">
      <alignment vertical="top"/>
    </xf>
    <xf numFmtId="0" fontId="21" fillId="2" borderId="39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19" fillId="3" borderId="2" xfId="0" applyFont="1" applyFill="1" applyBorder="1" applyAlignment="1">
      <alignment horizontal="left" wrapText="1"/>
    </xf>
    <xf numFmtId="0" fontId="22" fillId="2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 readingOrder="1"/>
    </xf>
    <xf numFmtId="0" fontId="23" fillId="2" borderId="2" xfId="0" applyFont="1" applyFill="1" applyBorder="1" applyAlignment="1">
      <alignment horizontal="left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textRotation="90" wrapText="1"/>
    </xf>
    <xf numFmtId="0" fontId="34" fillId="2" borderId="0" xfId="0" applyFont="1" applyFill="1" applyAlignment="1">
      <alignment horizontal="left"/>
    </xf>
    <xf numFmtId="0" fontId="31" fillId="2" borderId="2" xfId="0" applyFont="1" applyFill="1" applyBorder="1" applyAlignment="1">
      <alignment horizontal="left" vertical="center" wrapText="1"/>
    </xf>
    <xf numFmtId="0" fontId="28" fillId="2" borderId="8" xfId="0" applyFont="1" applyFill="1" applyBorder="1" applyAlignment="1">
      <alignment vertical="top" wrapText="1"/>
    </xf>
    <xf numFmtId="0" fontId="37" fillId="2" borderId="13" xfId="0" applyFont="1" applyFill="1" applyBorder="1" applyAlignment="1">
      <alignment vertical="top"/>
    </xf>
    <xf numFmtId="0" fontId="28" fillId="2" borderId="17" xfId="0" applyFont="1" applyFill="1" applyBorder="1" applyAlignment="1">
      <alignment horizontal="left" vertical="center" wrapText="1"/>
    </xf>
    <xf numFmtId="0" fontId="28" fillId="2" borderId="17" xfId="0" applyFont="1" applyFill="1" applyBorder="1" applyAlignment="1">
      <alignment horizontal="left" vertical="top" wrapText="1"/>
    </xf>
    <xf numFmtId="0" fontId="28" fillId="2" borderId="17" xfId="0" applyFont="1" applyFill="1" applyBorder="1" applyAlignment="1">
      <alignment vertical="top" wrapText="1"/>
    </xf>
    <xf numFmtId="0" fontId="28" fillId="2" borderId="8" xfId="0" applyFont="1" applyFill="1" applyBorder="1" applyAlignment="1">
      <alignment horizontal="left" vertical="top" wrapText="1"/>
    </xf>
    <xf numFmtId="0" fontId="28" fillId="2" borderId="18" xfId="0" applyFont="1" applyFill="1" applyBorder="1" applyAlignment="1">
      <alignment vertical="top" wrapText="1"/>
    </xf>
    <xf numFmtId="0" fontId="35" fillId="2" borderId="13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/>
    </xf>
    <xf numFmtId="0" fontId="35" fillId="2" borderId="5" xfId="0" applyFont="1" applyFill="1" applyBorder="1" applyAlignment="1">
      <alignment horizontal="left" vertical="center" wrapText="1"/>
    </xf>
    <xf numFmtId="0" fontId="35" fillId="2" borderId="2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center" vertical="center"/>
    </xf>
    <xf numFmtId="0" fontId="39" fillId="2" borderId="6" xfId="0" applyFont="1" applyFill="1" applyBorder="1" applyAlignment="1">
      <alignment horizontal="center" vertical="center"/>
    </xf>
    <xf numFmtId="0" fontId="32" fillId="2" borderId="19" xfId="0" applyFont="1" applyFill="1" applyBorder="1" applyAlignment="1">
      <alignment horizontal="center" vertical="center"/>
    </xf>
    <xf numFmtId="0" fontId="42" fillId="4" borderId="2" xfId="0" applyFont="1" applyFill="1" applyBorder="1" applyAlignment="1">
      <alignment horizontal="center" vertical="center" wrapText="1"/>
    </xf>
    <xf numFmtId="0" fontId="43" fillId="2" borderId="2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left" vertical="center" wrapText="1"/>
    </xf>
    <xf numFmtId="0" fontId="44" fillId="2" borderId="0" xfId="0" applyFont="1" applyFill="1" applyAlignment="1">
      <alignment horizontal="left" vertical="center" wrapText="1"/>
    </xf>
    <xf numFmtId="0" fontId="28" fillId="2" borderId="7" xfId="0" applyFont="1" applyFill="1" applyBorder="1" applyAlignment="1">
      <alignment horizontal="left" vertical="center" wrapText="1"/>
    </xf>
    <xf numFmtId="0" fontId="28" fillId="2" borderId="8" xfId="0" applyFont="1" applyFill="1" applyBorder="1" applyAlignment="1">
      <alignment horizontal="left" vertical="center" wrapText="1"/>
    </xf>
    <xf numFmtId="0" fontId="28" fillId="2" borderId="31" xfId="0" applyFont="1" applyFill="1" applyBorder="1" applyAlignment="1">
      <alignment horizontal="left" vertical="top" wrapText="1"/>
    </xf>
    <xf numFmtId="0" fontId="28" fillId="2" borderId="32" xfId="0" applyFont="1" applyFill="1" applyBorder="1" applyAlignment="1">
      <alignment horizontal="left" vertical="top" wrapText="1"/>
    </xf>
    <xf numFmtId="0" fontId="31" fillId="2" borderId="33" xfId="0" applyFont="1" applyFill="1" applyBorder="1" applyAlignment="1">
      <alignment horizontal="left" vertical="center" wrapText="1"/>
    </xf>
    <xf numFmtId="0" fontId="28" fillId="2" borderId="37" xfId="0" applyFont="1" applyFill="1" applyBorder="1" applyAlignment="1">
      <alignment horizontal="left" vertical="top" wrapText="1"/>
    </xf>
    <xf numFmtId="0" fontId="28" fillId="2" borderId="12" xfId="0" applyFont="1" applyFill="1" applyBorder="1" applyAlignment="1">
      <alignment horizontal="left" vertical="top" wrapText="1"/>
    </xf>
    <xf numFmtId="0" fontId="28" fillId="2" borderId="38" xfId="0" applyFont="1" applyFill="1" applyBorder="1" applyAlignment="1">
      <alignment horizontal="left" vertical="top" wrapText="1"/>
    </xf>
    <xf numFmtId="0" fontId="26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/>
  </cellXfs>
  <cellStyles count="2">
    <cellStyle name="Normal" xfId="0" builtinId="0"/>
    <cellStyle name="Porcentagem" xfId="1" builtinId="5"/>
  </cellStyles>
  <dxfs count="183"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  <dxf>
      <font>
        <b val="0"/>
        <color rgb="FF003300"/>
      </font>
      <fill>
        <patternFill>
          <bgColor rgb="FF008000"/>
        </patternFill>
      </fill>
    </dxf>
    <dxf>
      <font>
        <b val="0"/>
        <color rgb="FF003300"/>
      </font>
      <fill>
        <patternFill>
          <bgColor rgb="FFFFFF00"/>
        </patternFill>
      </fill>
    </dxf>
    <dxf>
      <font>
        <b val="0"/>
        <color rgb="FF00330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ED1C24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720</xdr:colOff>
      <xdr:row>1</xdr:row>
      <xdr:rowOff>720</xdr:rowOff>
    </xdr:from>
    <xdr:to>
      <xdr:col>4</xdr:col>
      <xdr:colOff>1224810</xdr:colOff>
      <xdr:row>37</xdr:row>
      <xdr:rowOff>189720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35400" y="184680"/>
          <a:ext cx="9158040" cy="204138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720</xdr:colOff>
      <xdr:row>1</xdr:row>
      <xdr:rowOff>720</xdr:rowOff>
    </xdr:from>
    <xdr:to>
      <xdr:col>4</xdr:col>
      <xdr:colOff>1224810</xdr:colOff>
      <xdr:row>37</xdr:row>
      <xdr:rowOff>189720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35400" y="184680"/>
          <a:ext cx="9158040" cy="204138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720</xdr:colOff>
      <xdr:row>1</xdr:row>
      <xdr:rowOff>720</xdr:rowOff>
    </xdr:from>
    <xdr:to>
      <xdr:col>4</xdr:col>
      <xdr:colOff>1224810</xdr:colOff>
      <xdr:row>37</xdr:row>
      <xdr:rowOff>189720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35400" y="184680"/>
          <a:ext cx="9158040" cy="204138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720</xdr:colOff>
      <xdr:row>1</xdr:row>
      <xdr:rowOff>720</xdr:rowOff>
    </xdr:from>
    <xdr:to>
      <xdr:col>4</xdr:col>
      <xdr:colOff>1224810</xdr:colOff>
      <xdr:row>37</xdr:row>
      <xdr:rowOff>189720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35400" y="184680"/>
          <a:ext cx="9158040" cy="204138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720</xdr:colOff>
      <xdr:row>1</xdr:row>
      <xdr:rowOff>720</xdr:rowOff>
    </xdr:from>
    <xdr:to>
      <xdr:col>4</xdr:col>
      <xdr:colOff>1224810</xdr:colOff>
      <xdr:row>37</xdr:row>
      <xdr:rowOff>189720</xdr:rowOff>
    </xdr:to>
    <xdr:sp macro="" textlink="">
      <xdr:nvSpPr>
        <xdr:cNvPr id="6" name="CustomShape 1" hidden="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35400" y="184680"/>
          <a:ext cx="9158040" cy="204138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720</xdr:colOff>
      <xdr:row>1</xdr:row>
      <xdr:rowOff>720</xdr:rowOff>
    </xdr:from>
    <xdr:to>
      <xdr:col>4</xdr:col>
      <xdr:colOff>1224810</xdr:colOff>
      <xdr:row>37</xdr:row>
      <xdr:rowOff>189720</xdr:rowOff>
    </xdr:to>
    <xdr:sp macro="" textlink="">
      <xdr:nvSpPr>
        <xdr:cNvPr id="7" name="CustomShape 1" hidden="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635400" y="184680"/>
          <a:ext cx="9158040" cy="204138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720</xdr:colOff>
      <xdr:row>1</xdr:row>
      <xdr:rowOff>720</xdr:rowOff>
    </xdr:from>
    <xdr:to>
      <xdr:col>4</xdr:col>
      <xdr:colOff>1224810</xdr:colOff>
      <xdr:row>37</xdr:row>
      <xdr:rowOff>189720</xdr:rowOff>
    </xdr:to>
    <xdr:sp macro="" textlink="">
      <xdr:nvSpPr>
        <xdr:cNvPr id="8" name="CustomShape 1" hidden="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635400" y="184680"/>
          <a:ext cx="9158040" cy="204138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9" name="CustomShape 1" hidden="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10" name="CustomShape 1" hidden="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11" name="CustomShape 1" hidden="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12" name="CustomShape 1" hidden="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13" name="CustomShape 1" hidden="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14" name="CustomShape 1" hidden="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15" name="CustomShape 1" hidden="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16" name="CustomShape 1" hidden="1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17" name="CustomShape 1" hidden="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18</xdr:row>
      <xdr:rowOff>438150</xdr:rowOff>
    </xdr:to>
    <xdr:sp macro="" textlink="">
      <xdr:nvSpPr>
        <xdr:cNvPr id="1042" name="shapetype_202" hidden="1">
          <a:extLst>
            <a:ext uri="{FF2B5EF4-FFF2-40B4-BE49-F238E27FC236}">
              <a16:creationId xmlns:a16="http://schemas.microsoft.com/office/drawing/2014/main" id="{00000000-0008-0000-0300-00001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18</xdr:row>
      <xdr:rowOff>438150</xdr:rowOff>
    </xdr:to>
    <xdr:sp macro="" textlink="">
      <xdr:nvSpPr>
        <xdr:cNvPr id="1040" name="shapetype_202" hidden="1">
          <a:extLst>
            <a:ext uri="{FF2B5EF4-FFF2-40B4-BE49-F238E27FC236}">
              <a16:creationId xmlns:a16="http://schemas.microsoft.com/office/drawing/2014/main" id="{00000000-0008-0000-0300-00001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18</xdr:row>
      <xdr:rowOff>438150</xdr:rowOff>
    </xdr:to>
    <xdr:sp macro="" textlink="">
      <xdr:nvSpPr>
        <xdr:cNvPr id="1038" name="shapetype_202" hidden="1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18</xdr:row>
      <xdr:rowOff>438150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18</xdr:row>
      <xdr:rowOff>438150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18</xdr:row>
      <xdr:rowOff>438150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18</xdr:row>
      <xdr:rowOff>438150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18</xdr:row>
      <xdr:rowOff>438150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18</xdr:row>
      <xdr:rowOff>438150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720</xdr:colOff>
      <xdr:row>1</xdr:row>
      <xdr:rowOff>720</xdr:rowOff>
    </xdr:from>
    <xdr:to>
      <xdr:col>4</xdr:col>
      <xdr:colOff>1224810</xdr:colOff>
      <xdr:row>24</xdr:row>
      <xdr:rowOff>190080</xdr:rowOff>
    </xdr:to>
    <xdr:sp macro="" textlink="">
      <xdr:nvSpPr>
        <xdr:cNvPr id="16" name="CustomShape 1" hidden="1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635400" y="184680"/>
          <a:ext cx="9158040" cy="122727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720</xdr:colOff>
      <xdr:row>1</xdr:row>
      <xdr:rowOff>720</xdr:rowOff>
    </xdr:from>
    <xdr:to>
      <xdr:col>4</xdr:col>
      <xdr:colOff>1224810</xdr:colOff>
      <xdr:row>24</xdr:row>
      <xdr:rowOff>190080</xdr:rowOff>
    </xdr:to>
    <xdr:sp macro="" textlink="">
      <xdr:nvSpPr>
        <xdr:cNvPr id="17" name="CustomShape 1" hidden="1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635400" y="184680"/>
          <a:ext cx="9158040" cy="122727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720</xdr:colOff>
      <xdr:row>1</xdr:row>
      <xdr:rowOff>720</xdr:rowOff>
    </xdr:from>
    <xdr:to>
      <xdr:col>4</xdr:col>
      <xdr:colOff>1224810</xdr:colOff>
      <xdr:row>24</xdr:row>
      <xdr:rowOff>190080</xdr:rowOff>
    </xdr:to>
    <xdr:sp macro="" textlink="">
      <xdr:nvSpPr>
        <xdr:cNvPr id="18" name="CustomShape 1" hidden="1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635400" y="184680"/>
          <a:ext cx="9158040" cy="122727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720</xdr:colOff>
      <xdr:row>1</xdr:row>
      <xdr:rowOff>720</xdr:rowOff>
    </xdr:from>
    <xdr:to>
      <xdr:col>4</xdr:col>
      <xdr:colOff>1224810</xdr:colOff>
      <xdr:row>24</xdr:row>
      <xdr:rowOff>190080</xdr:rowOff>
    </xdr:to>
    <xdr:sp macro="" textlink="">
      <xdr:nvSpPr>
        <xdr:cNvPr id="19" name="CustomShape 1" hidden="1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>
          <a:off x="635400" y="184680"/>
          <a:ext cx="9158040" cy="122727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720</xdr:colOff>
      <xdr:row>1</xdr:row>
      <xdr:rowOff>720</xdr:rowOff>
    </xdr:from>
    <xdr:to>
      <xdr:col>4</xdr:col>
      <xdr:colOff>1224810</xdr:colOff>
      <xdr:row>24</xdr:row>
      <xdr:rowOff>190080</xdr:rowOff>
    </xdr:to>
    <xdr:sp macro="" textlink="">
      <xdr:nvSpPr>
        <xdr:cNvPr id="20" name="CustomShape 1" hidden="1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>
          <a:off x="635400" y="184680"/>
          <a:ext cx="9158040" cy="122727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720</xdr:colOff>
      <xdr:row>1</xdr:row>
      <xdr:rowOff>720</xdr:rowOff>
    </xdr:from>
    <xdr:to>
      <xdr:col>4</xdr:col>
      <xdr:colOff>1224810</xdr:colOff>
      <xdr:row>24</xdr:row>
      <xdr:rowOff>190080</xdr:rowOff>
    </xdr:to>
    <xdr:sp macro="" textlink="">
      <xdr:nvSpPr>
        <xdr:cNvPr id="21" name="CustomShape 1" hidden="1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>
        <a:xfrm>
          <a:off x="635400" y="184680"/>
          <a:ext cx="9158040" cy="122727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720</xdr:colOff>
      <xdr:row>1</xdr:row>
      <xdr:rowOff>720</xdr:rowOff>
    </xdr:from>
    <xdr:to>
      <xdr:col>4</xdr:col>
      <xdr:colOff>1224810</xdr:colOff>
      <xdr:row>24</xdr:row>
      <xdr:rowOff>190080</xdr:rowOff>
    </xdr:to>
    <xdr:sp macro="" textlink="">
      <xdr:nvSpPr>
        <xdr:cNvPr id="22" name="CustomShape 1" hidden="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635400" y="184680"/>
          <a:ext cx="9158040" cy="122727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23" name="CustomShape 1" hidden="1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24" name="CustomShape 1" hidden="1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25" name="CustomShape 1" hidden="1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26" name="CustomShape 1" hidden="1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27" name="CustomShape 1" hidden="1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28" name="CustomShape 1" hidden="1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29" name="CustomShape 1" hidden="1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30" name="CustomShape 1" hidden="1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31" name="CustomShape 1" hidden="1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18</xdr:row>
      <xdr:rowOff>209550</xdr:rowOff>
    </xdr:to>
    <xdr:sp macro="" textlink="">
      <xdr:nvSpPr>
        <xdr:cNvPr id="2066" name="shapetype_202" hidden="1">
          <a:extLst>
            <a:ext uri="{FF2B5EF4-FFF2-40B4-BE49-F238E27FC236}">
              <a16:creationId xmlns:a16="http://schemas.microsoft.com/office/drawing/2014/main" id="{00000000-0008-0000-0500-00001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18</xdr:row>
      <xdr:rowOff>209550</xdr:rowOff>
    </xdr:to>
    <xdr:sp macro="" textlink="">
      <xdr:nvSpPr>
        <xdr:cNvPr id="2064" name="shapetype_202" hidden="1">
          <a:extLst>
            <a:ext uri="{FF2B5EF4-FFF2-40B4-BE49-F238E27FC236}">
              <a16:creationId xmlns:a16="http://schemas.microsoft.com/office/drawing/2014/main" id="{00000000-0008-0000-0500-000010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18</xdr:row>
      <xdr:rowOff>209550</xdr:rowOff>
    </xdr:to>
    <xdr:sp macro="" textlink="">
      <xdr:nvSpPr>
        <xdr:cNvPr id="2062" name="shapetype_202" hidden="1">
          <a:extLst>
            <a:ext uri="{FF2B5EF4-FFF2-40B4-BE49-F238E27FC236}">
              <a16:creationId xmlns:a16="http://schemas.microsoft.com/office/drawing/2014/main" id="{00000000-0008-0000-0500-00000E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18</xdr:row>
      <xdr:rowOff>209550</xdr:rowOff>
    </xdr:to>
    <xdr:sp macro="" textlink="">
      <xdr:nvSpPr>
        <xdr:cNvPr id="2060" name="shapetype_202" hidden="1">
          <a:extLst>
            <a:ext uri="{FF2B5EF4-FFF2-40B4-BE49-F238E27FC236}">
              <a16:creationId xmlns:a16="http://schemas.microsoft.com/office/drawing/2014/main" id="{00000000-0008-0000-0500-00000C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18</xdr:row>
      <xdr:rowOff>209550</xdr:rowOff>
    </xdr:to>
    <xdr:sp macro="" textlink="">
      <xdr:nvSpPr>
        <xdr:cNvPr id="2058" name="shapetype_202" hidden="1">
          <a:extLst>
            <a:ext uri="{FF2B5EF4-FFF2-40B4-BE49-F238E27FC236}">
              <a16:creationId xmlns:a16="http://schemas.microsoft.com/office/drawing/2014/main" id="{00000000-0008-0000-0500-00000A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18</xdr:row>
      <xdr:rowOff>209550</xdr:rowOff>
    </xdr:to>
    <xdr:sp macro="" textlink="">
      <xdr:nvSpPr>
        <xdr:cNvPr id="2056" name="shapetype_202" hidden="1">
          <a:extLst>
            <a:ext uri="{FF2B5EF4-FFF2-40B4-BE49-F238E27FC236}">
              <a16:creationId xmlns:a16="http://schemas.microsoft.com/office/drawing/2014/main" id="{00000000-0008-0000-0500-000008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18</xdr:row>
      <xdr:rowOff>209550</xdr:rowOff>
    </xdr:to>
    <xdr:sp macro="" textlink="">
      <xdr:nvSpPr>
        <xdr:cNvPr id="2054" name="shapetype_202" hidden="1">
          <a:extLst>
            <a:ext uri="{FF2B5EF4-FFF2-40B4-BE49-F238E27FC236}">
              <a16:creationId xmlns:a16="http://schemas.microsoft.com/office/drawing/2014/main" id="{00000000-0008-0000-0500-00000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18</xdr:row>
      <xdr:rowOff>209550</xdr:rowOff>
    </xdr:to>
    <xdr:sp macro="" textlink="">
      <xdr:nvSpPr>
        <xdr:cNvPr id="2052" name="shapetype_202" hidden="1">
          <a:extLst>
            <a:ext uri="{FF2B5EF4-FFF2-40B4-BE49-F238E27FC236}">
              <a16:creationId xmlns:a16="http://schemas.microsoft.com/office/drawing/2014/main" id="{00000000-0008-0000-0500-00000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18</xdr:row>
      <xdr:rowOff>209550</xdr:rowOff>
    </xdr:to>
    <xdr:sp macro="" textlink="">
      <xdr:nvSpPr>
        <xdr:cNvPr id="2050" name="shapetype_202" hidden="1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720</xdr:colOff>
      <xdr:row>1</xdr:row>
      <xdr:rowOff>720</xdr:rowOff>
    </xdr:from>
    <xdr:to>
      <xdr:col>4</xdr:col>
      <xdr:colOff>1224810</xdr:colOff>
      <xdr:row>23</xdr:row>
      <xdr:rowOff>190080</xdr:rowOff>
    </xdr:to>
    <xdr:sp macro="" textlink="">
      <xdr:nvSpPr>
        <xdr:cNvPr id="32" name="CustomShape 1" hidden="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SpPr/>
      </xdr:nvSpPr>
      <xdr:spPr>
        <a:xfrm>
          <a:off x="635400" y="184680"/>
          <a:ext cx="9158040" cy="115945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720</xdr:colOff>
      <xdr:row>1</xdr:row>
      <xdr:rowOff>720</xdr:rowOff>
    </xdr:from>
    <xdr:to>
      <xdr:col>4</xdr:col>
      <xdr:colOff>1224810</xdr:colOff>
      <xdr:row>23</xdr:row>
      <xdr:rowOff>190080</xdr:rowOff>
    </xdr:to>
    <xdr:sp macro="" textlink="">
      <xdr:nvSpPr>
        <xdr:cNvPr id="33" name="CustomShape 1" hidden="1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SpPr/>
      </xdr:nvSpPr>
      <xdr:spPr>
        <a:xfrm>
          <a:off x="635400" y="184680"/>
          <a:ext cx="9158040" cy="115945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720</xdr:colOff>
      <xdr:row>1</xdr:row>
      <xdr:rowOff>720</xdr:rowOff>
    </xdr:from>
    <xdr:to>
      <xdr:col>4</xdr:col>
      <xdr:colOff>1224810</xdr:colOff>
      <xdr:row>23</xdr:row>
      <xdr:rowOff>190080</xdr:rowOff>
    </xdr:to>
    <xdr:sp macro="" textlink="">
      <xdr:nvSpPr>
        <xdr:cNvPr id="34" name="CustomShape 1" hidden="1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SpPr/>
      </xdr:nvSpPr>
      <xdr:spPr>
        <a:xfrm>
          <a:off x="635400" y="184680"/>
          <a:ext cx="9158040" cy="115945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720</xdr:colOff>
      <xdr:row>1</xdr:row>
      <xdr:rowOff>720</xdr:rowOff>
    </xdr:from>
    <xdr:to>
      <xdr:col>4</xdr:col>
      <xdr:colOff>1224810</xdr:colOff>
      <xdr:row>23</xdr:row>
      <xdr:rowOff>190080</xdr:rowOff>
    </xdr:to>
    <xdr:sp macro="" textlink="">
      <xdr:nvSpPr>
        <xdr:cNvPr id="35" name="CustomShape 1" hidden="1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SpPr/>
      </xdr:nvSpPr>
      <xdr:spPr>
        <a:xfrm>
          <a:off x="635400" y="184680"/>
          <a:ext cx="9158040" cy="115945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720</xdr:colOff>
      <xdr:row>1</xdr:row>
      <xdr:rowOff>720</xdr:rowOff>
    </xdr:from>
    <xdr:to>
      <xdr:col>4</xdr:col>
      <xdr:colOff>1224810</xdr:colOff>
      <xdr:row>23</xdr:row>
      <xdr:rowOff>190080</xdr:rowOff>
    </xdr:to>
    <xdr:sp macro="" textlink="">
      <xdr:nvSpPr>
        <xdr:cNvPr id="36" name="CustomShape 1" hidden="1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SpPr/>
      </xdr:nvSpPr>
      <xdr:spPr>
        <a:xfrm>
          <a:off x="635400" y="184680"/>
          <a:ext cx="9158040" cy="115945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720</xdr:colOff>
      <xdr:row>1</xdr:row>
      <xdr:rowOff>720</xdr:rowOff>
    </xdr:from>
    <xdr:to>
      <xdr:col>4</xdr:col>
      <xdr:colOff>1224810</xdr:colOff>
      <xdr:row>23</xdr:row>
      <xdr:rowOff>190080</xdr:rowOff>
    </xdr:to>
    <xdr:sp macro="" textlink="">
      <xdr:nvSpPr>
        <xdr:cNvPr id="37" name="CustomShape 1" hidden="1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SpPr/>
      </xdr:nvSpPr>
      <xdr:spPr>
        <a:xfrm>
          <a:off x="635400" y="184680"/>
          <a:ext cx="9158040" cy="115945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720</xdr:colOff>
      <xdr:row>1</xdr:row>
      <xdr:rowOff>720</xdr:rowOff>
    </xdr:from>
    <xdr:to>
      <xdr:col>4</xdr:col>
      <xdr:colOff>1224810</xdr:colOff>
      <xdr:row>23</xdr:row>
      <xdr:rowOff>190080</xdr:rowOff>
    </xdr:to>
    <xdr:sp macro="" textlink="">
      <xdr:nvSpPr>
        <xdr:cNvPr id="38" name="CustomShape 1" hidden="1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SpPr/>
      </xdr:nvSpPr>
      <xdr:spPr>
        <a:xfrm>
          <a:off x="635400" y="184680"/>
          <a:ext cx="9158040" cy="115945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39" name="CustomShape 1" hidden="1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40" name="CustomShape 1" hidden="1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41" name="CustomShape 1" hidden="1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42" name="CustomShape 1" hidden="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43" name="CustomShape 1" hidden="1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44" name="CustomShape 1" hidden="1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45" name="CustomShape 1" hidden="1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46" name="CustomShape 1" hidden="1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47" name="CustomShape 1" hidden="1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18</xdr:row>
      <xdr:rowOff>209550</xdr:rowOff>
    </xdr:to>
    <xdr:sp macro="" textlink="">
      <xdr:nvSpPr>
        <xdr:cNvPr id="3090" name="shapetype_202" hidden="1">
          <a:extLst>
            <a:ext uri="{FF2B5EF4-FFF2-40B4-BE49-F238E27FC236}">
              <a16:creationId xmlns:a16="http://schemas.microsoft.com/office/drawing/2014/main" id="{00000000-0008-0000-0700-00001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18</xdr:row>
      <xdr:rowOff>209550</xdr:rowOff>
    </xdr:to>
    <xdr:sp macro="" textlink="">
      <xdr:nvSpPr>
        <xdr:cNvPr id="3088" name="shapetype_202" hidden="1">
          <a:extLst>
            <a:ext uri="{FF2B5EF4-FFF2-40B4-BE49-F238E27FC236}">
              <a16:creationId xmlns:a16="http://schemas.microsoft.com/office/drawing/2014/main" id="{00000000-0008-0000-0700-000010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18</xdr:row>
      <xdr:rowOff>209550</xdr:rowOff>
    </xdr:to>
    <xdr:sp macro="" textlink="">
      <xdr:nvSpPr>
        <xdr:cNvPr id="3086" name="shapetype_202" hidden="1">
          <a:extLst>
            <a:ext uri="{FF2B5EF4-FFF2-40B4-BE49-F238E27FC236}">
              <a16:creationId xmlns:a16="http://schemas.microsoft.com/office/drawing/2014/main" id="{00000000-0008-0000-0700-00000E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18</xdr:row>
      <xdr:rowOff>209550</xdr:rowOff>
    </xdr:to>
    <xdr:sp macro="" textlink="">
      <xdr:nvSpPr>
        <xdr:cNvPr id="3084" name="shapetype_202" hidden="1">
          <a:extLst>
            <a:ext uri="{FF2B5EF4-FFF2-40B4-BE49-F238E27FC236}">
              <a16:creationId xmlns:a16="http://schemas.microsoft.com/office/drawing/2014/main" id="{00000000-0008-0000-0700-00000C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18</xdr:row>
      <xdr:rowOff>209550</xdr:rowOff>
    </xdr:to>
    <xdr:sp macro="" textlink="">
      <xdr:nvSpPr>
        <xdr:cNvPr id="3082" name="shapetype_202" hidden="1">
          <a:extLst>
            <a:ext uri="{FF2B5EF4-FFF2-40B4-BE49-F238E27FC236}">
              <a16:creationId xmlns:a16="http://schemas.microsoft.com/office/drawing/2014/main" id="{00000000-0008-0000-0700-00000A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18</xdr:row>
      <xdr:rowOff>209550</xdr:rowOff>
    </xdr:to>
    <xdr:sp macro="" textlink="">
      <xdr:nvSpPr>
        <xdr:cNvPr id="3080" name="shapetype_202" hidden="1">
          <a:extLst>
            <a:ext uri="{FF2B5EF4-FFF2-40B4-BE49-F238E27FC236}">
              <a16:creationId xmlns:a16="http://schemas.microsoft.com/office/drawing/2014/main" id="{00000000-0008-0000-0700-000008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18</xdr:row>
      <xdr:rowOff>209550</xdr:rowOff>
    </xdr:to>
    <xdr:sp macro="" textlink="">
      <xdr:nvSpPr>
        <xdr:cNvPr id="3078" name="shapetype_202" hidden="1">
          <a:extLst>
            <a:ext uri="{FF2B5EF4-FFF2-40B4-BE49-F238E27FC236}">
              <a16:creationId xmlns:a16="http://schemas.microsoft.com/office/drawing/2014/main" id="{00000000-0008-0000-0700-000006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18</xdr:row>
      <xdr:rowOff>209550</xdr:rowOff>
    </xdr:to>
    <xdr:sp macro="" textlink="">
      <xdr:nvSpPr>
        <xdr:cNvPr id="3076" name="shapetype_202" hidden="1">
          <a:extLst>
            <a:ext uri="{FF2B5EF4-FFF2-40B4-BE49-F238E27FC236}">
              <a16:creationId xmlns:a16="http://schemas.microsoft.com/office/drawing/2014/main" id="{00000000-0008-0000-0700-000004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18</xdr:row>
      <xdr:rowOff>209550</xdr:rowOff>
    </xdr:to>
    <xdr:sp macro="" textlink="">
      <xdr:nvSpPr>
        <xdr:cNvPr id="3074" name="shapetype_202" hidden="1">
          <a:extLst>
            <a:ext uri="{FF2B5EF4-FFF2-40B4-BE49-F238E27FC236}">
              <a16:creationId xmlns:a16="http://schemas.microsoft.com/office/drawing/2014/main" id="{00000000-0008-0000-0700-00000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720</xdr:colOff>
      <xdr:row>1</xdr:row>
      <xdr:rowOff>720</xdr:rowOff>
    </xdr:from>
    <xdr:to>
      <xdr:col>4</xdr:col>
      <xdr:colOff>1224810</xdr:colOff>
      <xdr:row>21</xdr:row>
      <xdr:rowOff>189720</xdr:rowOff>
    </xdr:to>
    <xdr:sp macro="" textlink="">
      <xdr:nvSpPr>
        <xdr:cNvPr id="48" name="CustomShape 1" hidden="1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SpPr/>
      </xdr:nvSpPr>
      <xdr:spPr>
        <a:xfrm>
          <a:off x="635400" y="184680"/>
          <a:ext cx="9158040" cy="1023804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720</xdr:colOff>
      <xdr:row>1</xdr:row>
      <xdr:rowOff>720</xdr:rowOff>
    </xdr:from>
    <xdr:to>
      <xdr:col>4</xdr:col>
      <xdr:colOff>1224810</xdr:colOff>
      <xdr:row>21</xdr:row>
      <xdr:rowOff>189720</xdr:rowOff>
    </xdr:to>
    <xdr:sp macro="" textlink="">
      <xdr:nvSpPr>
        <xdr:cNvPr id="49" name="CustomShape 1" hidden="1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SpPr/>
      </xdr:nvSpPr>
      <xdr:spPr>
        <a:xfrm>
          <a:off x="635400" y="184680"/>
          <a:ext cx="9158040" cy="1023804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720</xdr:colOff>
      <xdr:row>1</xdr:row>
      <xdr:rowOff>720</xdr:rowOff>
    </xdr:from>
    <xdr:to>
      <xdr:col>4</xdr:col>
      <xdr:colOff>1224810</xdr:colOff>
      <xdr:row>21</xdr:row>
      <xdr:rowOff>189720</xdr:rowOff>
    </xdr:to>
    <xdr:sp macro="" textlink="">
      <xdr:nvSpPr>
        <xdr:cNvPr id="50" name="CustomShape 1" hidden="1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SpPr/>
      </xdr:nvSpPr>
      <xdr:spPr>
        <a:xfrm>
          <a:off x="635400" y="184680"/>
          <a:ext cx="9158040" cy="1023804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720</xdr:colOff>
      <xdr:row>1</xdr:row>
      <xdr:rowOff>720</xdr:rowOff>
    </xdr:from>
    <xdr:to>
      <xdr:col>4</xdr:col>
      <xdr:colOff>1224810</xdr:colOff>
      <xdr:row>21</xdr:row>
      <xdr:rowOff>189720</xdr:rowOff>
    </xdr:to>
    <xdr:sp macro="" textlink="">
      <xdr:nvSpPr>
        <xdr:cNvPr id="51" name="CustomShape 1" hidden="1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SpPr/>
      </xdr:nvSpPr>
      <xdr:spPr>
        <a:xfrm>
          <a:off x="635400" y="184680"/>
          <a:ext cx="9158040" cy="1023804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720</xdr:colOff>
      <xdr:row>1</xdr:row>
      <xdr:rowOff>720</xdr:rowOff>
    </xdr:from>
    <xdr:to>
      <xdr:col>4</xdr:col>
      <xdr:colOff>1224810</xdr:colOff>
      <xdr:row>21</xdr:row>
      <xdr:rowOff>189720</xdr:rowOff>
    </xdr:to>
    <xdr:sp macro="" textlink="">
      <xdr:nvSpPr>
        <xdr:cNvPr id="52" name="CustomShape 1" hidden="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SpPr/>
      </xdr:nvSpPr>
      <xdr:spPr>
        <a:xfrm>
          <a:off x="635400" y="184680"/>
          <a:ext cx="9158040" cy="1023804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720</xdr:colOff>
      <xdr:row>1</xdr:row>
      <xdr:rowOff>720</xdr:rowOff>
    </xdr:from>
    <xdr:to>
      <xdr:col>4</xdr:col>
      <xdr:colOff>1224810</xdr:colOff>
      <xdr:row>21</xdr:row>
      <xdr:rowOff>189720</xdr:rowOff>
    </xdr:to>
    <xdr:sp macro="" textlink="">
      <xdr:nvSpPr>
        <xdr:cNvPr id="53" name="CustomShape 1" hidden="1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SpPr/>
      </xdr:nvSpPr>
      <xdr:spPr>
        <a:xfrm>
          <a:off x="635400" y="184680"/>
          <a:ext cx="9158040" cy="1023804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720</xdr:colOff>
      <xdr:row>1</xdr:row>
      <xdr:rowOff>720</xdr:rowOff>
    </xdr:from>
    <xdr:to>
      <xdr:col>4</xdr:col>
      <xdr:colOff>1224810</xdr:colOff>
      <xdr:row>21</xdr:row>
      <xdr:rowOff>189720</xdr:rowOff>
    </xdr:to>
    <xdr:sp macro="" textlink="">
      <xdr:nvSpPr>
        <xdr:cNvPr id="54" name="CustomShape 1" hidden="1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SpPr/>
      </xdr:nvSpPr>
      <xdr:spPr>
        <a:xfrm>
          <a:off x="635400" y="184680"/>
          <a:ext cx="9158040" cy="1023804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55" name="CustomShape 1" hidden="1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56" name="CustomShape 1" hidden="1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57" name="CustomShape 1" hidden="1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58" name="CustomShape 1" hidden="1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59" name="CustomShape 1" hidden="1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60" name="CustomShape 1" hidden="1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61" name="CustomShape 1" hidden="1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62" name="CustomShape 1" hidden="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63" name="CustomShape 1" hidden="1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19</xdr:row>
      <xdr:rowOff>57150</xdr:rowOff>
    </xdr:to>
    <xdr:sp macro="" textlink="">
      <xdr:nvSpPr>
        <xdr:cNvPr id="4114" name="shapetype_202" hidden="1">
          <a:extLst>
            <a:ext uri="{FF2B5EF4-FFF2-40B4-BE49-F238E27FC236}">
              <a16:creationId xmlns:a16="http://schemas.microsoft.com/office/drawing/2014/main" id="{00000000-0008-0000-0900-000012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19</xdr:row>
      <xdr:rowOff>57150</xdr:rowOff>
    </xdr:to>
    <xdr:sp macro="" textlink="">
      <xdr:nvSpPr>
        <xdr:cNvPr id="4112" name="shapetype_202" hidden="1">
          <a:extLst>
            <a:ext uri="{FF2B5EF4-FFF2-40B4-BE49-F238E27FC236}">
              <a16:creationId xmlns:a16="http://schemas.microsoft.com/office/drawing/2014/main" id="{00000000-0008-0000-0900-000010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19</xdr:row>
      <xdr:rowOff>57150</xdr:rowOff>
    </xdr:to>
    <xdr:sp macro="" textlink="">
      <xdr:nvSpPr>
        <xdr:cNvPr id="4110" name="shapetype_202" hidden="1">
          <a:extLst>
            <a:ext uri="{FF2B5EF4-FFF2-40B4-BE49-F238E27FC236}">
              <a16:creationId xmlns:a16="http://schemas.microsoft.com/office/drawing/2014/main" id="{00000000-0008-0000-0900-00000E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19</xdr:row>
      <xdr:rowOff>57150</xdr:rowOff>
    </xdr:to>
    <xdr:sp macro="" textlink="">
      <xdr:nvSpPr>
        <xdr:cNvPr id="4108" name="shapetype_202" hidden="1">
          <a:extLst>
            <a:ext uri="{FF2B5EF4-FFF2-40B4-BE49-F238E27FC236}">
              <a16:creationId xmlns:a16="http://schemas.microsoft.com/office/drawing/2014/main" id="{00000000-0008-0000-0900-00000C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19</xdr:row>
      <xdr:rowOff>57150</xdr:rowOff>
    </xdr:to>
    <xdr:sp macro="" textlink="">
      <xdr:nvSpPr>
        <xdr:cNvPr id="4106" name="shapetype_202" hidden="1">
          <a:extLst>
            <a:ext uri="{FF2B5EF4-FFF2-40B4-BE49-F238E27FC236}">
              <a16:creationId xmlns:a16="http://schemas.microsoft.com/office/drawing/2014/main" id="{00000000-0008-0000-0900-00000A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19</xdr:row>
      <xdr:rowOff>57150</xdr:rowOff>
    </xdr:to>
    <xdr:sp macro="" textlink="">
      <xdr:nvSpPr>
        <xdr:cNvPr id="4104" name="shapetype_202" hidden="1">
          <a:extLst>
            <a:ext uri="{FF2B5EF4-FFF2-40B4-BE49-F238E27FC236}">
              <a16:creationId xmlns:a16="http://schemas.microsoft.com/office/drawing/2014/main" id="{00000000-0008-0000-0900-000008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19</xdr:row>
      <xdr:rowOff>57150</xdr:rowOff>
    </xdr:to>
    <xdr:sp macro="" textlink="">
      <xdr:nvSpPr>
        <xdr:cNvPr id="4102" name="shapetype_202" hidden="1">
          <a:extLst>
            <a:ext uri="{FF2B5EF4-FFF2-40B4-BE49-F238E27FC236}">
              <a16:creationId xmlns:a16="http://schemas.microsoft.com/office/drawing/2014/main" id="{00000000-0008-0000-0900-000006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19</xdr:row>
      <xdr:rowOff>57150</xdr:rowOff>
    </xdr:to>
    <xdr:sp macro="" textlink="">
      <xdr:nvSpPr>
        <xdr:cNvPr id="4100" name="shapetype_202" hidden="1">
          <a:extLst>
            <a:ext uri="{FF2B5EF4-FFF2-40B4-BE49-F238E27FC236}">
              <a16:creationId xmlns:a16="http://schemas.microsoft.com/office/drawing/2014/main" id="{00000000-0008-0000-0900-000004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19</xdr:row>
      <xdr:rowOff>57150</xdr:rowOff>
    </xdr:to>
    <xdr:sp macro="" textlink="">
      <xdr:nvSpPr>
        <xdr:cNvPr id="4098" name="shapetype_202" hidden="1">
          <a:extLst>
            <a:ext uri="{FF2B5EF4-FFF2-40B4-BE49-F238E27FC236}">
              <a16:creationId xmlns:a16="http://schemas.microsoft.com/office/drawing/2014/main" id="{00000000-0008-0000-0900-000002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720</xdr:colOff>
      <xdr:row>1</xdr:row>
      <xdr:rowOff>720</xdr:rowOff>
    </xdr:from>
    <xdr:to>
      <xdr:col>4</xdr:col>
      <xdr:colOff>1224810</xdr:colOff>
      <xdr:row>21</xdr:row>
      <xdr:rowOff>189720</xdr:rowOff>
    </xdr:to>
    <xdr:sp macro="" textlink="">
      <xdr:nvSpPr>
        <xdr:cNvPr id="64" name="CustomShape 1" hidden="1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SpPr/>
      </xdr:nvSpPr>
      <xdr:spPr>
        <a:xfrm>
          <a:off x="635400" y="184680"/>
          <a:ext cx="9158040" cy="1023804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720</xdr:colOff>
      <xdr:row>1</xdr:row>
      <xdr:rowOff>720</xdr:rowOff>
    </xdr:from>
    <xdr:to>
      <xdr:col>4</xdr:col>
      <xdr:colOff>1224810</xdr:colOff>
      <xdr:row>21</xdr:row>
      <xdr:rowOff>189720</xdr:rowOff>
    </xdr:to>
    <xdr:sp macro="" textlink="">
      <xdr:nvSpPr>
        <xdr:cNvPr id="65" name="CustomShape 1" hidden="1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SpPr/>
      </xdr:nvSpPr>
      <xdr:spPr>
        <a:xfrm>
          <a:off x="635400" y="184680"/>
          <a:ext cx="9158040" cy="1023804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720</xdr:colOff>
      <xdr:row>1</xdr:row>
      <xdr:rowOff>720</xdr:rowOff>
    </xdr:from>
    <xdr:to>
      <xdr:col>4</xdr:col>
      <xdr:colOff>1224810</xdr:colOff>
      <xdr:row>21</xdr:row>
      <xdr:rowOff>189720</xdr:rowOff>
    </xdr:to>
    <xdr:sp macro="" textlink="">
      <xdr:nvSpPr>
        <xdr:cNvPr id="66" name="CustomShape 1" hidden="1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SpPr/>
      </xdr:nvSpPr>
      <xdr:spPr>
        <a:xfrm>
          <a:off x="635400" y="184680"/>
          <a:ext cx="9158040" cy="1023804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720</xdr:colOff>
      <xdr:row>1</xdr:row>
      <xdr:rowOff>720</xdr:rowOff>
    </xdr:from>
    <xdr:to>
      <xdr:col>4</xdr:col>
      <xdr:colOff>1224810</xdr:colOff>
      <xdr:row>21</xdr:row>
      <xdr:rowOff>189720</xdr:rowOff>
    </xdr:to>
    <xdr:sp macro="" textlink="">
      <xdr:nvSpPr>
        <xdr:cNvPr id="67" name="CustomShape 1" hidden="1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SpPr/>
      </xdr:nvSpPr>
      <xdr:spPr>
        <a:xfrm>
          <a:off x="635400" y="184680"/>
          <a:ext cx="9158040" cy="1023804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720</xdr:colOff>
      <xdr:row>1</xdr:row>
      <xdr:rowOff>720</xdr:rowOff>
    </xdr:from>
    <xdr:to>
      <xdr:col>4</xdr:col>
      <xdr:colOff>1224810</xdr:colOff>
      <xdr:row>21</xdr:row>
      <xdr:rowOff>189720</xdr:rowOff>
    </xdr:to>
    <xdr:sp macro="" textlink="">
      <xdr:nvSpPr>
        <xdr:cNvPr id="68" name="CustomShape 1" hidden="1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SpPr/>
      </xdr:nvSpPr>
      <xdr:spPr>
        <a:xfrm>
          <a:off x="635400" y="184680"/>
          <a:ext cx="9158040" cy="1023804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720</xdr:colOff>
      <xdr:row>1</xdr:row>
      <xdr:rowOff>720</xdr:rowOff>
    </xdr:from>
    <xdr:to>
      <xdr:col>4</xdr:col>
      <xdr:colOff>1224810</xdr:colOff>
      <xdr:row>21</xdr:row>
      <xdr:rowOff>189720</xdr:rowOff>
    </xdr:to>
    <xdr:sp macro="" textlink="">
      <xdr:nvSpPr>
        <xdr:cNvPr id="69" name="CustomShape 1" hidden="1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SpPr/>
      </xdr:nvSpPr>
      <xdr:spPr>
        <a:xfrm>
          <a:off x="635400" y="184680"/>
          <a:ext cx="9158040" cy="1023804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720</xdr:colOff>
      <xdr:row>1</xdr:row>
      <xdr:rowOff>720</xdr:rowOff>
    </xdr:from>
    <xdr:to>
      <xdr:col>4</xdr:col>
      <xdr:colOff>1224810</xdr:colOff>
      <xdr:row>21</xdr:row>
      <xdr:rowOff>189720</xdr:rowOff>
    </xdr:to>
    <xdr:sp macro="" textlink="">
      <xdr:nvSpPr>
        <xdr:cNvPr id="70" name="CustomShape 1" hidden="1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SpPr/>
      </xdr:nvSpPr>
      <xdr:spPr>
        <a:xfrm>
          <a:off x="635400" y="184680"/>
          <a:ext cx="9158040" cy="1023804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71" name="CustomShape 1" hidden="1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72" name="CustomShape 1" hidden="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73" name="CustomShape 1" hidden="1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74" name="CustomShape 1" hidden="1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75" name="CustomShape 1" hidden="1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76" name="CustomShape 1" hidden="1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77" name="CustomShape 1" hidden="1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78" name="CustomShape 1" hidden="1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202680</xdr:colOff>
      <xdr:row>14</xdr:row>
      <xdr:rowOff>6120</xdr:rowOff>
    </xdr:to>
    <xdr:sp macro="" textlink="">
      <xdr:nvSpPr>
        <xdr:cNvPr id="79" name="CustomShape 1" hidden="1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SpPr/>
      </xdr:nvSpPr>
      <xdr:spPr>
        <a:xfrm>
          <a:off x="0" y="0"/>
          <a:ext cx="6411600" cy="6370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19</xdr:row>
      <xdr:rowOff>57150</xdr:rowOff>
    </xdr:to>
    <xdr:sp macro="" textlink="">
      <xdr:nvSpPr>
        <xdr:cNvPr id="5138" name="shapetype_202" hidden="1">
          <a:extLst>
            <a:ext uri="{FF2B5EF4-FFF2-40B4-BE49-F238E27FC236}">
              <a16:creationId xmlns:a16="http://schemas.microsoft.com/office/drawing/2014/main" id="{00000000-0008-0000-0B00-0000121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19</xdr:row>
      <xdr:rowOff>57150</xdr:rowOff>
    </xdr:to>
    <xdr:sp macro="" textlink="">
      <xdr:nvSpPr>
        <xdr:cNvPr id="5136" name="shapetype_202" hidden="1">
          <a:extLst>
            <a:ext uri="{FF2B5EF4-FFF2-40B4-BE49-F238E27FC236}">
              <a16:creationId xmlns:a16="http://schemas.microsoft.com/office/drawing/2014/main" id="{00000000-0008-0000-0B00-0000101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19</xdr:row>
      <xdr:rowOff>57150</xdr:rowOff>
    </xdr:to>
    <xdr:sp macro="" textlink="">
      <xdr:nvSpPr>
        <xdr:cNvPr id="5134" name="shapetype_202" hidden="1">
          <a:extLst>
            <a:ext uri="{FF2B5EF4-FFF2-40B4-BE49-F238E27FC236}">
              <a16:creationId xmlns:a16="http://schemas.microsoft.com/office/drawing/2014/main" id="{00000000-0008-0000-0B00-00000E1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19</xdr:row>
      <xdr:rowOff>57150</xdr:rowOff>
    </xdr:to>
    <xdr:sp macro="" textlink="">
      <xdr:nvSpPr>
        <xdr:cNvPr id="5132" name="shapetype_202" hidden="1">
          <a:extLst>
            <a:ext uri="{FF2B5EF4-FFF2-40B4-BE49-F238E27FC236}">
              <a16:creationId xmlns:a16="http://schemas.microsoft.com/office/drawing/2014/main" id="{00000000-0008-0000-0B00-00000C1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19</xdr:row>
      <xdr:rowOff>57150</xdr:rowOff>
    </xdr:to>
    <xdr:sp macro="" textlink="">
      <xdr:nvSpPr>
        <xdr:cNvPr id="5130" name="shapetype_202" hidden="1">
          <a:extLst>
            <a:ext uri="{FF2B5EF4-FFF2-40B4-BE49-F238E27FC236}">
              <a16:creationId xmlns:a16="http://schemas.microsoft.com/office/drawing/2014/main" id="{00000000-0008-0000-0B00-00000A1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19</xdr:row>
      <xdr:rowOff>57150</xdr:rowOff>
    </xdr:to>
    <xdr:sp macro="" textlink="">
      <xdr:nvSpPr>
        <xdr:cNvPr id="5128" name="shapetype_202" hidden="1">
          <a:extLst>
            <a:ext uri="{FF2B5EF4-FFF2-40B4-BE49-F238E27FC236}">
              <a16:creationId xmlns:a16="http://schemas.microsoft.com/office/drawing/2014/main" id="{00000000-0008-0000-0B00-0000081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19</xdr:row>
      <xdr:rowOff>57150</xdr:rowOff>
    </xdr:to>
    <xdr:sp macro="" textlink="">
      <xdr:nvSpPr>
        <xdr:cNvPr id="5126" name="shapetype_202" hidden="1">
          <a:extLst>
            <a:ext uri="{FF2B5EF4-FFF2-40B4-BE49-F238E27FC236}">
              <a16:creationId xmlns:a16="http://schemas.microsoft.com/office/drawing/2014/main" id="{00000000-0008-0000-0B00-0000061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19</xdr:row>
      <xdr:rowOff>57150</xdr:rowOff>
    </xdr:to>
    <xdr:sp macro="" textlink="">
      <xdr:nvSpPr>
        <xdr:cNvPr id="5124" name="shapetype_202" hidden="1">
          <a:extLst>
            <a:ext uri="{FF2B5EF4-FFF2-40B4-BE49-F238E27FC236}">
              <a16:creationId xmlns:a16="http://schemas.microsoft.com/office/drawing/2014/main" id="{00000000-0008-0000-0B00-0000041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257175</xdr:colOff>
      <xdr:row>19</xdr:row>
      <xdr:rowOff>57150</xdr:rowOff>
    </xdr:to>
    <xdr:sp macro="" textlink="">
      <xdr:nvSpPr>
        <xdr:cNvPr id="5122" name="shapetype_202" hidden="1">
          <a:extLst>
            <a:ext uri="{FF2B5EF4-FFF2-40B4-BE49-F238E27FC236}">
              <a16:creationId xmlns:a16="http://schemas.microsoft.com/office/drawing/2014/main" id="{00000000-0008-0000-0B00-0000021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://PLANEJAMENTO%20SETORIAL%202016%202020/MODELO%20PLANO%20ESTRAT&#201;GICO%20SETORIAL/OFICIAL/CONTROLE/Painel%20de%20Bord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Z://DPLAG/SEPLAN/PES/1&#170;%20etapa/CONTROLE/Painel%20de%20Bord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ursos"/>
      <sheetName val="Painel de Bordo das Ações"/>
      <sheetName val="Plan1"/>
      <sheetName val="PROJETO"/>
      <sheetName val="Custo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ursos"/>
      <sheetName val="Painel de Bordo das Açõ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30"/>
  <sheetViews>
    <sheetView topLeftCell="A13" zoomScale="80" zoomScaleNormal="80" workbookViewId="0">
      <selection activeCell="C26" sqref="C26"/>
    </sheetView>
  </sheetViews>
  <sheetFormatPr defaultRowHeight="18"/>
  <cols>
    <col min="1" max="1" width="7.5703125" style="1" customWidth="1"/>
    <col min="2" max="2" width="32" style="1" customWidth="1"/>
    <col min="3" max="3" width="132" style="1" customWidth="1"/>
    <col min="4" max="4" width="18.140625" style="1" customWidth="1"/>
    <col min="5" max="1025" width="124" style="1" customWidth="1"/>
  </cols>
  <sheetData>
    <row r="2" spans="2:3" ht="54" customHeight="1">
      <c r="B2" s="145" t="s">
        <v>0</v>
      </c>
      <c r="C2" s="145"/>
    </row>
    <row r="4" spans="2:3" ht="33.75">
      <c r="B4" s="2" t="s">
        <v>1</v>
      </c>
    </row>
    <row r="5" spans="2:3" ht="115.5" customHeight="1">
      <c r="B5" s="146" t="s">
        <v>2</v>
      </c>
      <c r="C5" s="146"/>
    </row>
    <row r="6" spans="2:3" ht="35.25" customHeight="1">
      <c r="B6" s="3"/>
      <c r="C6" s="3"/>
    </row>
    <row r="7" spans="2:3" ht="33.75">
      <c r="B7" s="2" t="s">
        <v>3</v>
      </c>
    </row>
    <row r="8" spans="2:3" ht="107.25" customHeight="1">
      <c r="B8" s="146" t="s">
        <v>4</v>
      </c>
      <c r="C8" s="146"/>
    </row>
    <row r="9" spans="2:3" ht="52.5" customHeight="1">
      <c r="B9" s="4"/>
    </row>
    <row r="10" spans="2:3" ht="33.75">
      <c r="B10" s="2" t="s">
        <v>5</v>
      </c>
    </row>
    <row r="11" spans="2:3" ht="34.5" customHeight="1">
      <c r="B11" s="147" t="s">
        <v>6</v>
      </c>
      <c r="C11" s="147"/>
    </row>
    <row r="13" spans="2:3">
      <c r="B13" s="1" t="s">
        <v>7</v>
      </c>
    </row>
    <row r="16" spans="2:3" ht="30" customHeight="1">
      <c r="B16" s="148" t="s">
        <v>8</v>
      </c>
      <c r="C16" s="148"/>
    </row>
    <row r="19" spans="2:3" ht="33.950000000000003" customHeight="1">
      <c r="B19" s="5" t="s">
        <v>9</v>
      </c>
      <c r="C19" s="6" t="s">
        <v>10</v>
      </c>
    </row>
    <row r="20" spans="2:3" ht="30" customHeight="1">
      <c r="B20" s="143" t="s">
        <v>11</v>
      </c>
      <c r="C20" s="7" t="s">
        <v>12</v>
      </c>
    </row>
    <row r="21" spans="2:3" ht="30" customHeight="1">
      <c r="B21" s="143"/>
      <c r="C21" s="8" t="s">
        <v>13</v>
      </c>
    </row>
    <row r="22" spans="2:3" ht="54" customHeight="1">
      <c r="B22" s="143"/>
      <c r="C22" s="8" t="s">
        <v>14</v>
      </c>
    </row>
    <row r="23" spans="2:3" ht="50.25" customHeight="1">
      <c r="B23" s="143"/>
      <c r="C23" s="8" t="s">
        <v>15</v>
      </c>
    </row>
    <row r="24" spans="2:3" ht="58.5" customHeight="1">
      <c r="B24" s="143"/>
      <c r="C24" s="9" t="s">
        <v>16</v>
      </c>
    </row>
    <row r="25" spans="2:3" ht="30" customHeight="1">
      <c r="B25" s="5" t="s">
        <v>17</v>
      </c>
      <c r="C25" s="10" t="s">
        <v>18</v>
      </c>
    </row>
    <row r="26" spans="2:3" ht="27.75" customHeight="1">
      <c r="B26" s="144" t="s">
        <v>19</v>
      </c>
      <c r="C26" s="11" t="s">
        <v>20</v>
      </c>
    </row>
    <row r="27" spans="2:3" ht="47.25" customHeight="1">
      <c r="B27" s="144"/>
      <c r="C27" s="12" t="s">
        <v>21</v>
      </c>
    </row>
    <row r="28" spans="2:3" ht="29.25" customHeight="1">
      <c r="B28" s="144"/>
      <c r="C28" s="12" t="s">
        <v>22</v>
      </c>
    </row>
    <row r="29" spans="2:3" ht="41.25" customHeight="1">
      <c r="B29" s="144"/>
      <c r="C29" s="12" t="s">
        <v>23</v>
      </c>
    </row>
    <row r="30" spans="2:3" ht="35.25" customHeight="1">
      <c r="B30" s="144"/>
      <c r="C30" s="13" t="s">
        <v>24</v>
      </c>
    </row>
  </sheetData>
  <mergeCells count="7">
    <mergeCell ref="B20:B24"/>
    <mergeCell ref="B26:B30"/>
    <mergeCell ref="B2:C2"/>
    <mergeCell ref="B5:C5"/>
    <mergeCell ref="B8:C8"/>
    <mergeCell ref="B11:C11"/>
    <mergeCell ref="B16:C16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AMK43"/>
  <sheetViews>
    <sheetView topLeftCell="A10" zoomScale="80" zoomScaleNormal="80" workbookViewId="0">
      <selection activeCell="L16" sqref="L16"/>
    </sheetView>
  </sheetViews>
  <sheetFormatPr defaultRowHeight="15"/>
  <cols>
    <col min="1" max="1" width="9" style="37" customWidth="1"/>
    <col min="2" max="2" width="46.5703125" style="37" customWidth="1"/>
    <col min="3" max="3" width="32.42578125" style="76" customWidth="1"/>
    <col min="4" max="4" width="32.5703125" style="37" customWidth="1"/>
    <col min="5" max="5" width="18.42578125" style="37" customWidth="1"/>
    <col min="6" max="6" width="21.28515625" style="76" customWidth="1"/>
    <col min="7" max="7" width="27.5703125" style="37" customWidth="1"/>
    <col min="8" max="8" width="27" style="77" customWidth="1"/>
    <col min="9" max="9" width="20.5703125" style="77" customWidth="1"/>
    <col min="10" max="10" width="20.85546875" style="77" customWidth="1"/>
    <col min="11" max="11" width="29.5703125" style="77" customWidth="1"/>
    <col min="12" max="16" width="28" style="77" customWidth="1"/>
    <col min="17" max="17" width="22.42578125" style="37" customWidth="1"/>
    <col min="18" max="18" width="26.42578125" style="77" customWidth="1"/>
    <col min="19" max="21" width="8.5703125" style="37" customWidth="1"/>
    <col min="22" max="22" width="20.5703125" style="37" customWidth="1"/>
    <col min="23" max="23" width="40.28515625" style="37" customWidth="1"/>
    <col min="24" max="24" width="27.42578125" style="37" customWidth="1"/>
    <col min="25" max="1025" width="8.85546875" style="37" customWidth="1"/>
  </cols>
  <sheetData>
    <row r="2" spans="1:24" ht="15" customHeight="1">
      <c r="B2" s="168" t="s">
        <v>99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24" ht="34.5" customHeight="1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</row>
    <row r="4" spans="1:24" ht="39.75" customHeight="1">
      <c r="B4" s="169" t="s">
        <v>100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</row>
    <row r="5" spans="1:24" ht="39.75" customHeight="1">
      <c r="B5" s="170" t="s">
        <v>101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</row>
    <row r="6" spans="1:24" ht="39.75" customHeight="1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24" ht="39.75" customHeight="1">
      <c r="B7" s="78"/>
      <c r="C7" s="171" t="s">
        <v>102</v>
      </c>
      <c r="D7" s="171"/>
      <c r="E7" s="171"/>
      <c r="F7" s="171"/>
      <c r="G7" s="171"/>
      <c r="I7" s="78"/>
      <c r="J7" s="78"/>
      <c r="K7" s="78"/>
      <c r="L7" s="78"/>
      <c r="M7" s="78"/>
      <c r="N7" s="78"/>
      <c r="O7" s="78"/>
      <c r="P7" s="78"/>
      <c r="Q7" s="78"/>
    </row>
    <row r="8" spans="1:24" ht="11.25" customHeight="1">
      <c r="B8" s="78"/>
      <c r="C8" s="171"/>
      <c r="D8" s="171"/>
      <c r="E8" s="171"/>
      <c r="F8" s="171"/>
      <c r="G8" s="171"/>
      <c r="I8" s="78"/>
      <c r="J8" s="78"/>
      <c r="K8" s="78"/>
      <c r="L8" s="78"/>
      <c r="M8" s="78"/>
      <c r="N8" s="78"/>
      <c r="O8" s="78"/>
      <c r="P8" s="78"/>
      <c r="Q8" s="78"/>
    </row>
    <row r="9" spans="1:24" ht="76.5" customHeight="1">
      <c r="B9" s="78"/>
      <c r="C9" s="172" t="s">
        <v>103</v>
      </c>
      <c r="D9" s="79" t="s">
        <v>104</v>
      </c>
      <c r="E9" s="79" t="s">
        <v>105</v>
      </c>
      <c r="F9" s="79" t="s">
        <v>106</v>
      </c>
      <c r="G9" s="79" t="s">
        <v>107</v>
      </c>
      <c r="I9" s="78"/>
      <c r="J9" s="78"/>
      <c r="K9" s="78"/>
      <c r="L9" s="78"/>
      <c r="M9" s="78"/>
      <c r="N9" s="78"/>
      <c r="O9" s="78"/>
      <c r="P9" s="78"/>
      <c r="Q9" s="78"/>
    </row>
    <row r="10" spans="1:24" ht="52.5" customHeight="1">
      <c r="B10" s="78"/>
      <c r="C10" s="172"/>
      <c r="D10" s="80">
        <v>1.2</v>
      </c>
      <c r="E10" s="80" t="s">
        <v>108</v>
      </c>
      <c r="F10" s="80" t="s">
        <v>109</v>
      </c>
      <c r="G10" s="80" t="s">
        <v>110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24" s="37" customFormat="1" ht="28.5" customHeight="1">
      <c r="A11" s="81"/>
      <c r="B11" s="82"/>
      <c r="C11" s="83"/>
      <c r="D11" s="82"/>
      <c r="E11" s="82"/>
      <c r="F11" s="83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77">
        <v>1</v>
      </c>
      <c r="S11" s="37" t="s">
        <v>111</v>
      </c>
      <c r="U11" s="37" t="s">
        <v>112</v>
      </c>
      <c r="W11" s="37" t="s">
        <v>113</v>
      </c>
      <c r="X11" s="37" t="s">
        <v>63</v>
      </c>
    </row>
    <row r="12" spans="1:24" s="43" customFormat="1" ht="15.75" customHeight="1">
      <c r="A12" s="81"/>
      <c r="B12" s="173" t="s">
        <v>114</v>
      </c>
      <c r="C12" s="174" t="s">
        <v>115</v>
      </c>
      <c r="D12" s="174"/>
      <c r="E12" s="174"/>
      <c r="F12" s="174" t="s">
        <v>116</v>
      </c>
      <c r="G12" s="174"/>
      <c r="H12" s="174"/>
      <c r="I12" s="174"/>
      <c r="J12" s="174" t="s">
        <v>117</v>
      </c>
      <c r="K12" s="174"/>
      <c r="L12" s="174"/>
      <c r="M12" s="84"/>
      <c r="N12" s="84"/>
      <c r="O12" s="84"/>
      <c r="P12" s="84"/>
      <c r="Q12" s="84"/>
      <c r="R12" s="85">
        <v>2</v>
      </c>
      <c r="S12" s="43" t="s">
        <v>118</v>
      </c>
      <c r="U12" s="43" t="s">
        <v>119</v>
      </c>
      <c r="W12" s="43" t="s">
        <v>120</v>
      </c>
      <c r="X12" s="43" t="s">
        <v>69</v>
      </c>
    </row>
    <row r="13" spans="1:24" s="43" customFormat="1" ht="38.1" customHeight="1">
      <c r="A13" s="81"/>
      <c r="B13" s="173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84"/>
      <c r="N13" s="84"/>
      <c r="O13" s="84"/>
      <c r="P13" s="84"/>
      <c r="Q13" s="84"/>
      <c r="R13" s="85">
        <v>3</v>
      </c>
      <c r="U13" s="43" t="s">
        <v>121</v>
      </c>
      <c r="W13" s="43" t="s">
        <v>122</v>
      </c>
      <c r="X13" s="43" t="s">
        <v>67</v>
      </c>
    </row>
    <row r="14" spans="1:24" s="94" customFormat="1" ht="75">
      <c r="A14" s="81"/>
      <c r="B14" s="173"/>
      <c r="C14" s="86" t="s">
        <v>123</v>
      </c>
      <c r="D14" s="87" t="s">
        <v>124</v>
      </c>
      <c r="E14" s="88" t="s">
        <v>125</v>
      </c>
      <c r="F14" s="89" t="s">
        <v>126</v>
      </c>
      <c r="G14" s="90" t="s">
        <v>127</v>
      </c>
      <c r="H14" s="90" t="s">
        <v>128</v>
      </c>
      <c r="I14" s="91" t="s">
        <v>129</v>
      </c>
      <c r="J14" s="92" t="s">
        <v>130</v>
      </c>
      <c r="K14" s="92" t="s">
        <v>131</v>
      </c>
      <c r="L14" s="93" t="s">
        <v>132</v>
      </c>
      <c r="R14" s="95">
        <v>4</v>
      </c>
      <c r="U14" s="94" t="s">
        <v>133</v>
      </c>
      <c r="W14" s="94" t="s">
        <v>134</v>
      </c>
    </row>
    <row r="15" spans="1:24" s="81" customFormat="1" ht="53.45" customHeight="1">
      <c r="A15" s="96">
        <v>1</v>
      </c>
      <c r="B15" s="97" t="s">
        <v>207</v>
      </c>
      <c r="C15" s="92" t="s">
        <v>135</v>
      </c>
      <c r="D15" s="92" t="s">
        <v>136</v>
      </c>
      <c r="E15" s="92" t="s">
        <v>137</v>
      </c>
      <c r="F15" s="130">
        <v>4</v>
      </c>
      <c r="G15" s="131">
        <v>3</v>
      </c>
      <c r="H15" s="131">
        <f>F15*G15</f>
        <v>12</v>
      </c>
      <c r="I15" s="132" t="str">
        <f>IF(H15&lt;3,"Baixo",IF(AND(H15&lt;7,H15&gt;=3),"Médio",IF(AND(H15&lt;13,H15&gt;=8),"Alto","Extremo")))</f>
        <v>Alto</v>
      </c>
      <c r="J15" s="92" t="s">
        <v>120</v>
      </c>
      <c r="K15" s="92" t="s">
        <v>152</v>
      </c>
      <c r="L15" s="102" t="s">
        <v>69</v>
      </c>
      <c r="M15" s="105"/>
    </row>
    <row r="16" spans="1:24" s="81" customFormat="1" ht="53.45" customHeight="1">
      <c r="A16" s="96">
        <v>2</v>
      </c>
      <c r="B16" s="97" t="s">
        <v>209</v>
      </c>
      <c r="C16" s="92" t="s">
        <v>135</v>
      </c>
      <c r="D16" s="92" t="s">
        <v>136</v>
      </c>
      <c r="E16" s="92" t="s">
        <v>137</v>
      </c>
      <c r="F16" s="140">
        <v>4</v>
      </c>
      <c r="G16" s="141">
        <v>3</v>
      </c>
      <c r="H16" s="141">
        <f>F16*G16</f>
        <v>12</v>
      </c>
      <c r="I16" s="141" t="str">
        <f>IF(H16&lt;3,"Baixo",IF(AND(H16&lt;7,H16&gt;=3),"Médio",IF(AND(H16&lt;13,H16&gt;=8),"Alto","Extremo")))</f>
        <v>Alto</v>
      </c>
      <c r="J16" s="92" t="s">
        <v>120</v>
      </c>
      <c r="K16" s="92" t="s">
        <v>210</v>
      </c>
      <c r="L16" s="102" t="s">
        <v>69</v>
      </c>
      <c r="M16" s="105"/>
    </row>
    <row r="17" spans="1:18" s="81" customFormat="1" ht="53.45" customHeight="1">
      <c r="A17" s="105"/>
      <c r="B17" s="108"/>
      <c r="C17" s="109"/>
      <c r="D17" s="109"/>
      <c r="E17" s="109"/>
      <c r="F17" s="110"/>
      <c r="G17" s="110"/>
      <c r="H17" s="110"/>
      <c r="I17" s="110"/>
      <c r="J17" s="109"/>
      <c r="K17" s="109"/>
      <c r="L17" s="74"/>
      <c r="M17" s="105"/>
    </row>
    <row r="18" spans="1:18" s="81" customFormat="1" ht="31.15" customHeight="1">
      <c r="B18" s="111" t="s">
        <v>155</v>
      </c>
      <c r="C18" s="175" t="s">
        <v>156</v>
      </c>
      <c r="D18" s="175"/>
      <c r="E18" s="175"/>
      <c r="F18" s="111" t="s">
        <v>157</v>
      </c>
      <c r="M18" s="77"/>
      <c r="N18" s="77"/>
      <c r="O18" s="77"/>
      <c r="P18" s="77"/>
      <c r="Q18" s="37"/>
      <c r="R18" s="105"/>
    </row>
    <row r="19" spans="1:18" s="81" customFormat="1" ht="34.5" customHeight="1">
      <c r="B19" s="112" t="s">
        <v>158</v>
      </c>
      <c r="C19" s="176" t="s">
        <v>159</v>
      </c>
      <c r="D19" s="176"/>
      <c r="E19" s="176"/>
      <c r="F19" s="112">
        <v>1</v>
      </c>
      <c r="M19" s="77"/>
      <c r="N19" s="77"/>
      <c r="O19" s="77"/>
      <c r="P19" s="77"/>
      <c r="Q19" s="37"/>
      <c r="R19" s="105"/>
    </row>
    <row r="20" spans="1:18" s="81" customFormat="1" ht="40.5" customHeight="1">
      <c r="B20" s="112" t="s">
        <v>160</v>
      </c>
      <c r="C20" s="176" t="s">
        <v>161</v>
      </c>
      <c r="D20" s="176"/>
      <c r="E20" s="176"/>
      <c r="F20" s="112">
        <v>2</v>
      </c>
      <c r="M20" s="77"/>
      <c r="N20" s="77"/>
      <c r="O20" s="77"/>
      <c r="P20" s="77"/>
      <c r="Q20" s="37"/>
      <c r="R20" s="105"/>
    </row>
    <row r="21" spans="1:18" ht="38.25" customHeight="1">
      <c r="B21" s="112" t="s">
        <v>162</v>
      </c>
      <c r="C21" s="176" t="s">
        <v>163</v>
      </c>
      <c r="D21" s="176"/>
      <c r="E21" s="176"/>
      <c r="F21" s="112">
        <v>3</v>
      </c>
    </row>
    <row r="22" spans="1:18" ht="36" customHeight="1">
      <c r="B22" s="112" t="s">
        <v>164</v>
      </c>
      <c r="C22" s="176" t="s">
        <v>165</v>
      </c>
      <c r="D22" s="176"/>
      <c r="E22" s="176"/>
      <c r="F22" s="112">
        <v>4</v>
      </c>
    </row>
    <row r="23" spans="1:18" ht="36" customHeight="1">
      <c r="B23" s="112" t="s">
        <v>166</v>
      </c>
      <c r="C23" s="176" t="s">
        <v>167</v>
      </c>
      <c r="D23" s="176"/>
      <c r="E23" s="176"/>
      <c r="F23" s="112">
        <v>5</v>
      </c>
    </row>
    <row r="24" spans="1:18" ht="14.1" customHeight="1"/>
    <row r="25" spans="1:18" ht="14.1" customHeight="1"/>
    <row r="26" spans="1:18" ht="14.1" customHeight="1"/>
    <row r="27" spans="1:18" ht="14.1" customHeight="1"/>
    <row r="28" spans="1:18" ht="30.75" customHeight="1">
      <c r="B28" s="111" t="s">
        <v>168</v>
      </c>
      <c r="C28" s="175" t="s">
        <v>169</v>
      </c>
      <c r="D28" s="175"/>
      <c r="E28" s="175"/>
      <c r="F28" s="111" t="s">
        <v>157</v>
      </c>
    </row>
    <row r="29" spans="1:18" ht="37.5" customHeight="1">
      <c r="B29" s="112" t="s">
        <v>170</v>
      </c>
      <c r="C29" s="176" t="s">
        <v>171</v>
      </c>
      <c r="D29" s="176"/>
      <c r="E29" s="176"/>
      <c r="F29" s="112">
        <v>1</v>
      </c>
    </row>
    <row r="30" spans="1:18" ht="33.75" customHeight="1">
      <c r="B30" s="112" t="s">
        <v>172</v>
      </c>
      <c r="C30" s="176" t="s">
        <v>173</v>
      </c>
      <c r="D30" s="176"/>
      <c r="E30" s="176"/>
      <c r="F30" s="112">
        <v>2</v>
      </c>
    </row>
    <row r="31" spans="1:18" ht="31.5" customHeight="1">
      <c r="B31" s="112" t="s">
        <v>174</v>
      </c>
      <c r="C31" s="176" t="s">
        <v>175</v>
      </c>
      <c r="D31" s="176"/>
      <c r="E31" s="176"/>
      <c r="F31" s="112">
        <v>3</v>
      </c>
    </row>
    <row r="32" spans="1:18" ht="32.25" customHeight="1">
      <c r="B32" s="112" t="s">
        <v>176</v>
      </c>
      <c r="C32" s="176" t="s">
        <v>177</v>
      </c>
      <c r="D32" s="176"/>
      <c r="E32" s="176"/>
      <c r="F32" s="112">
        <v>4</v>
      </c>
    </row>
    <row r="33" spans="2:18" ht="37.5" customHeight="1">
      <c r="B33" s="112" t="s">
        <v>178</v>
      </c>
      <c r="C33" s="176" t="s">
        <v>179</v>
      </c>
      <c r="D33" s="176"/>
      <c r="E33" s="176"/>
      <c r="F33" s="112">
        <v>5</v>
      </c>
    </row>
    <row r="34" spans="2:18" ht="14.1" customHeight="1"/>
    <row r="35" spans="2:18" ht="14.1" customHeight="1"/>
    <row r="38" spans="2:18" ht="28.5" customHeight="1">
      <c r="B38" s="177" t="s">
        <v>180</v>
      </c>
      <c r="C38" s="177"/>
      <c r="D38" s="177"/>
      <c r="E38" s="177"/>
      <c r="F38" s="177"/>
      <c r="G38" s="177"/>
      <c r="H38" s="177"/>
      <c r="I38" s="113"/>
    </row>
    <row r="39" spans="2:18" ht="33" customHeight="1">
      <c r="B39" s="177"/>
      <c r="C39" s="177"/>
      <c r="D39" s="177"/>
      <c r="E39" s="177"/>
      <c r="F39" s="177"/>
      <c r="G39" s="177"/>
      <c r="H39" s="177"/>
      <c r="I39" s="113"/>
    </row>
    <row r="40" spans="2:18" ht="51" customHeight="1">
      <c r="B40" s="178" t="s">
        <v>181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14"/>
      <c r="O40" s="114"/>
    </row>
    <row r="41" spans="2:18" ht="26.1" customHeight="1">
      <c r="F41" s="37"/>
      <c r="H41" s="76"/>
      <c r="I41" s="37"/>
      <c r="R41" s="37"/>
    </row>
    <row r="42" spans="2:18" s="115" customFormat="1" ht="117.75" customHeight="1">
      <c r="B42" s="116" t="s">
        <v>182</v>
      </c>
      <c r="C42" s="116" t="s">
        <v>183</v>
      </c>
      <c r="D42" s="116" t="s">
        <v>184</v>
      </c>
      <c r="E42" s="117" t="s">
        <v>185</v>
      </c>
      <c r="F42" s="118" t="s">
        <v>186</v>
      </c>
      <c r="G42" s="117" t="s">
        <v>187</v>
      </c>
      <c r="H42" s="116" t="s">
        <v>188</v>
      </c>
      <c r="M42" s="119"/>
      <c r="N42" s="119"/>
      <c r="O42" s="119"/>
      <c r="P42" s="114"/>
    </row>
    <row r="43" spans="2:18" s="115" customFormat="1" ht="45" customHeight="1">
      <c r="B43" s="120">
        <f>COUNTA(B15:B16)</f>
        <v>2</v>
      </c>
      <c r="C43" s="120">
        <f>COUNTIF($L15:$L16,"REALIZADO")</f>
        <v>0</v>
      </c>
      <c r="D43" s="121">
        <f>C43/$B$43</f>
        <v>0</v>
      </c>
      <c r="E43" s="120">
        <f>COUNTIF($L15:$L16,"EM ELABORAÇÃO")</f>
        <v>2</v>
      </c>
      <c r="F43" s="122">
        <f>E43/$B$43</f>
        <v>1</v>
      </c>
      <c r="G43" s="120">
        <f>COUNTIF($L15:$L16,"NÃO REALIZADO")</f>
        <v>0</v>
      </c>
      <c r="H43" s="121">
        <f>G43/$B$43</f>
        <v>0</v>
      </c>
      <c r="M43" s="119"/>
      <c r="N43" s="119"/>
      <c r="O43" s="119"/>
      <c r="P43" s="77"/>
    </row>
  </sheetData>
  <mergeCells count="23">
    <mergeCell ref="C33:E33"/>
    <mergeCell ref="B38:H39"/>
    <mergeCell ref="B40:M40"/>
    <mergeCell ref="C28:E28"/>
    <mergeCell ref="C29:E29"/>
    <mergeCell ref="C30:E30"/>
    <mergeCell ref="C31:E31"/>
    <mergeCell ref="C32:E32"/>
    <mergeCell ref="C19:E19"/>
    <mergeCell ref="C20:E20"/>
    <mergeCell ref="C21:E21"/>
    <mergeCell ref="C22:E22"/>
    <mergeCell ref="C23:E23"/>
    <mergeCell ref="B12:B14"/>
    <mergeCell ref="C12:E13"/>
    <mergeCell ref="F12:I13"/>
    <mergeCell ref="J12:L13"/>
    <mergeCell ref="C18:E18"/>
    <mergeCell ref="B2:Q3"/>
    <mergeCell ref="B4:Q4"/>
    <mergeCell ref="B5:Q5"/>
    <mergeCell ref="C7:G8"/>
    <mergeCell ref="C9:C10"/>
  </mergeCells>
  <conditionalFormatting sqref="L15">
    <cfRule type="cellIs" dxfId="17" priority="2" operator="equal">
      <formula>"NÃO REALIZADO"</formula>
    </cfRule>
    <cfRule type="cellIs" dxfId="16" priority="3" operator="equal">
      <formula>"EM ELABORAÇÃO"</formula>
    </cfRule>
    <cfRule type="expression" dxfId="15" priority="4">
      <formula>NOT(ISERROR(SEARCH("REALIZADO",L15)))</formula>
    </cfRule>
  </conditionalFormatting>
  <conditionalFormatting sqref="L16">
    <cfRule type="cellIs" dxfId="14" priority="5" operator="equal">
      <formula>"NÃO REALIZADO"</formula>
    </cfRule>
    <cfRule type="cellIs" dxfId="13" priority="6" operator="equal">
      <formula>"EM ELABORAÇÃO"</formula>
    </cfRule>
    <cfRule type="expression" dxfId="12" priority="7">
      <formula>NOT(ISERROR(SEARCH("REALIZADO",L16)))</formula>
    </cfRule>
  </conditionalFormatting>
  <conditionalFormatting sqref="L17">
    <cfRule type="cellIs" dxfId="11" priority="8" operator="equal">
      <formula>"NÃO REALIZADO"</formula>
    </cfRule>
    <cfRule type="cellIs" dxfId="10" priority="9" operator="equal">
      <formula>"EM ELABORAÇÃO"</formula>
    </cfRule>
    <cfRule type="expression" dxfId="9" priority="10">
      <formula>NOT(ISERROR(SEARCH("REALIZADO",#REF!)))</formula>
    </cfRule>
  </conditionalFormatting>
  <dataValidations count="3">
    <dataValidation type="list" allowBlank="1" showErrorMessage="1" sqref="L15:L17" xr:uid="{00000000-0002-0000-0900-000000000000}">
      <formula1>$X$11:$X$13</formula1>
      <formula2>0</formula2>
    </dataValidation>
    <dataValidation allowBlank="1" showErrorMessage="1" sqref="F14:I14 L14" xr:uid="{00000000-0002-0000-0900-000001000000}">
      <formula1>0</formula1>
      <formula2>0</formula2>
    </dataValidation>
    <dataValidation type="list" allowBlank="1" showErrorMessage="1" sqref="F15:G16 H16:I16 F17:I17" xr:uid="{00000000-0002-0000-0900-000002000000}">
      <formula1>$R$11:$R$24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64"/>
  <sheetViews>
    <sheetView topLeftCell="A4" zoomScale="80" zoomScaleNormal="80" workbookViewId="0">
      <selection activeCell="E8" sqref="E8:G8"/>
    </sheetView>
  </sheetViews>
  <sheetFormatPr defaultRowHeight="18.75"/>
  <cols>
    <col min="1" max="1" width="11.5703125" style="17" customWidth="1"/>
    <col min="2" max="2" width="59.5703125" style="17" customWidth="1"/>
    <col min="3" max="3" width="33.42578125" style="17" customWidth="1"/>
    <col min="4" max="4" width="22.28515625" style="17" customWidth="1"/>
    <col min="5" max="5" width="34.42578125" style="17" customWidth="1"/>
    <col min="6" max="6" width="53.28515625" style="17" customWidth="1"/>
    <col min="7" max="7" width="56.5703125" style="17" customWidth="1"/>
    <col min="8" max="8" width="2.5703125" style="17" customWidth="1"/>
    <col min="9" max="16" width="29.5703125" style="17" customWidth="1"/>
    <col min="17" max="17" width="33.5703125" style="17" customWidth="1"/>
    <col min="18" max="18" width="21" style="17" customWidth="1"/>
    <col min="19" max="19" width="21.5703125" style="17" customWidth="1"/>
    <col min="20" max="20" width="8.85546875" style="17" customWidth="1"/>
    <col min="21" max="21" width="193.28515625" style="17" customWidth="1"/>
    <col min="22" max="33" width="8" style="17" customWidth="1"/>
    <col min="34" max="1025" width="14.42578125" style="17" customWidth="1"/>
  </cols>
  <sheetData>
    <row r="1" spans="1:33">
      <c r="A1" s="28"/>
      <c r="B1" s="28"/>
      <c r="C1" s="28"/>
      <c r="D1" s="28"/>
      <c r="E1" s="28"/>
      <c r="F1" s="28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ht="19.350000000000001" customHeight="1">
      <c r="A2" s="28"/>
      <c r="B2" s="152" t="s">
        <v>53</v>
      </c>
      <c r="C2" s="152"/>
      <c r="D2" s="152"/>
      <c r="E2" s="152"/>
      <c r="F2" s="152"/>
      <c r="G2" s="152"/>
      <c r="H2" s="29"/>
      <c r="I2" s="29"/>
      <c r="J2" s="29"/>
      <c r="K2" s="29"/>
      <c r="L2" s="29"/>
      <c r="M2" s="29"/>
      <c r="N2" s="29"/>
      <c r="O2" s="29"/>
      <c r="P2" s="29"/>
      <c r="Q2" s="29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ht="40.5" customHeight="1">
      <c r="A3" s="28"/>
      <c r="B3" s="152"/>
      <c r="C3" s="152"/>
      <c r="D3" s="152"/>
      <c r="E3" s="152"/>
      <c r="F3" s="152"/>
      <c r="G3" s="152"/>
      <c r="H3" s="29"/>
      <c r="I3" s="29"/>
      <c r="J3" s="29"/>
      <c r="K3" s="29"/>
      <c r="L3" s="29"/>
      <c r="M3" s="29"/>
      <c r="N3" s="29"/>
      <c r="O3" s="29"/>
      <c r="P3" s="29"/>
      <c r="Q3" s="29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ht="27" customHeight="1">
      <c r="A4" s="28"/>
      <c r="B4" s="153" t="s">
        <v>54</v>
      </c>
      <c r="C4" s="153"/>
      <c r="D4" s="153"/>
      <c r="E4" s="153"/>
      <c r="F4" s="153"/>
      <c r="G4" s="153"/>
      <c r="H4" s="29"/>
      <c r="I4" s="29"/>
      <c r="J4" s="29"/>
      <c r="K4" s="29"/>
      <c r="L4" s="29"/>
      <c r="M4" s="29"/>
      <c r="N4" s="29"/>
      <c r="O4" s="29"/>
      <c r="P4" s="29"/>
      <c r="Q4" s="29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5" spans="1:33" ht="34.5" customHeight="1">
      <c r="A5" s="28"/>
      <c r="B5" s="153"/>
      <c r="C5" s="153"/>
      <c r="D5" s="153"/>
      <c r="E5" s="153"/>
      <c r="F5" s="153"/>
      <c r="G5" s="153"/>
      <c r="H5" s="29"/>
      <c r="I5" s="29"/>
      <c r="J5" s="29"/>
      <c r="K5" s="29"/>
      <c r="L5" s="29"/>
      <c r="M5" s="29"/>
      <c r="N5" s="29"/>
      <c r="O5" s="29"/>
      <c r="P5" s="29"/>
      <c r="Q5" s="29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spans="1:33" ht="18" customHeight="1">
      <c r="A6" s="28"/>
      <c r="B6" s="30"/>
      <c r="C6" s="30"/>
      <c r="D6" s="30"/>
      <c r="E6" s="30"/>
      <c r="F6" s="30"/>
      <c r="G6" s="30"/>
      <c r="H6" s="29"/>
      <c r="I6" s="29"/>
      <c r="J6" s="29"/>
      <c r="K6" s="29"/>
      <c r="L6" s="29"/>
      <c r="M6" s="29"/>
      <c r="N6" s="29"/>
      <c r="O6" s="29"/>
      <c r="P6" s="29"/>
      <c r="Q6" s="29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73.5" customHeight="1">
      <c r="A7" s="28"/>
      <c r="B7" s="154" t="s">
        <v>206</v>
      </c>
      <c r="C7" s="154"/>
      <c r="D7" s="154"/>
      <c r="E7" s="154"/>
      <c r="F7" s="154"/>
      <c r="G7" s="154"/>
      <c r="H7" s="29"/>
      <c r="I7" s="29"/>
      <c r="J7" s="29"/>
      <c r="K7" s="29"/>
      <c r="L7" s="29"/>
      <c r="M7" s="29"/>
      <c r="N7" s="29"/>
      <c r="O7" s="29"/>
      <c r="P7" s="29"/>
      <c r="Q7" s="29"/>
      <c r="R7" s="28"/>
      <c r="S7" s="28"/>
      <c r="T7" s="32"/>
      <c r="U7" s="33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r="8" spans="1:33" ht="91.5" customHeight="1">
      <c r="A8" s="28"/>
      <c r="B8" s="154" t="s">
        <v>56</v>
      </c>
      <c r="C8" s="154"/>
      <c r="D8" s="154"/>
      <c r="E8" s="187"/>
      <c r="F8" s="187"/>
      <c r="G8" s="187"/>
      <c r="H8" s="29"/>
      <c r="I8" s="32"/>
      <c r="J8" s="32"/>
      <c r="K8" s="32"/>
      <c r="L8" s="32"/>
      <c r="M8" s="32"/>
      <c r="N8" s="32"/>
      <c r="O8" s="32"/>
      <c r="P8" s="32"/>
      <c r="Q8" s="29"/>
      <c r="R8" s="28"/>
      <c r="S8" s="28"/>
      <c r="T8" s="32"/>
      <c r="U8" s="34" t="s">
        <v>12</v>
      </c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pans="1:33" ht="21.75" customHeight="1">
      <c r="A9" s="28"/>
      <c r="B9" s="28"/>
      <c r="C9" s="28"/>
      <c r="D9" s="28"/>
      <c r="E9" s="28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8"/>
      <c r="S9" s="28"/>
      <c r="T9" s="28"/>
      <c r="U9" s="34" t="s">
        <v>13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1:33" ht="15" customHeight="1">
      <c r="A10" s="28"/>
      <c r="B10" s="28"/>
      <c r="C10" s="34"/>
      <c r="D10" s="34"/>
      <c r="E10" s="34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8"/>
      <c r="S10" s="28"/>
      <c r="T10" s="28"/>
      <c r="U10" s="34" t="s">
        <v>14</v>
      </c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</row>
    <row r="11" spans="1:33" ht="84.75" customHeight="1">
      <c r="A11" s="35"/>
      <c r="B11" s="36" t="s">
        <v>58</v>
      </c>
      <c r="C11" s="36" t="s">
        <v>59</v>
      </c>
      <c r="D11" s="36" t="s">
        <v>60</v>
      </c>
      <c r="E11" s="36" t="s">
        <v>61</v>
      </c>
      <c r="F11" s="36" t="s">
        <v>62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7"/>
      <c r="R11" s="37" t="s">
        <v>63</v>
      </c>
      <c r="S11" s="35"/>
      <c r="T11" s="38"/>
      <c r="U11" s="34" t="s">
        <v>64</v>
      </c>
      <c r="V11" s="35"/>
      <c r="W11" s="35"/>
      <c r="X11" s="35"/>
      <c r="Y11" s="35"/>
      <c r="Z11" s="35"/>
      <c r="AA11" s="35"/>
      <c r="AB11" s="35"/>
      <c r="AC11" s="35"/>
      <c r="AD11" s="35"/>
    </row>
    <row r="12" spans="1:33" ht="69.95" customHeight="1">
      <c r="A12" s="39">
        <v>1</v>
      </c>
      <c r="B12" s="40" t="s">
        <v>211</v>
      </c>
      <c r="C12" s="41">
        <v>44926</v>
      </c>
      <c r="D12" s="42" t="s">
        <v>66</v>
      </c>
      <c r="E12" s="39" t="s">
        <v>67</v>
      </c>
      <c r="F12" s="42" t="s">
        <v>212</v>
      </c>
      <c r="G12" s="123"/>
      <c r="H12" s="29"/>
      <c r="I12" s="29"/>
      <c r="J12" s="29"/>
      <c r="K12" s="29"/>
      <c r="L12" s="29"/>
      <c r="M12" s="29"/>
      <c r="N12" s="29"/>
      <c r="O12" s="29"/>
      <c r="P12" s="29"/>
      <c r="Q12" s="43"/>
      <c r="R12" s="43" t="s">
        <v>69</v>
      </c>
      <c r="S12" s="29"/>
      <c r="T12" s="44"/>
      <c r="U12" s="34" t="s">
        <v>16</v>
      </c>
      <c r="V12" s="29"/>
      <c r="W12" s="29"/>
      <c r="X12" s="29"/>
      <c r="Y12" s="29"/>
      <c r="Z12" s="29"/>
      <c r="AA12" s="29"/>
      <c r="AB12" s="29"/>
      <c r="AC12" s="29"/>
      <c r="AD12" s="29"/>
    </row>
    <row r="13" spans="1:33" ht="73.5" customHeight="1">
      <c r="A13" s="39">
        <v>2</v>
      </c>
      <c r="B13" s="40" t="s">
        <v>213</v>
      </c>
      <c r="C13" s="41">
        <v>44926</v>
      </c>
      <c r="D13" s="42" t="s">
        <v>66</v>
      </c>
      <c r="E13" s="39" t="s">
        <v>67</v>
      </c>
      <c r="F13" s="42" t="s">
        <v>212</v>
      </c>
      <c r="G13" s="123"/>
      <c r="H13" s="29"/>
      <c r="I13" s="29"/>
      <c r="J13" s="29"/>
      <c r="K13" s="29"/>
      <c r="L13" s="29"/>
      <c r="M13" s="29"/>
      <c r="N13" s="29"/>
      <c r="O13" s="29"/>
      <c r="P13" s="29"/>
      <c r="Q13" s="43"/>
      <c r="R13" s="43" t="s">
        <v>67</v>
      </c>
      <c r="S13" s="29"/>
      <c r="T13" s="44"/>
      <c r="U13" s="34" t="s">
        <v>20</v>
      </c>
      <c r="V13" s="29"/>
      <c r="W13" s="29"/>
      <c r="X13" s="29"/>
      <c r="Y13" s="29"/>
      <c r="Z13" s="29"/>
      <c r="AA13" s="29"/>
      <c r="AB13" s="29"/>
      <c r="AC13" s="29"/>
      <c r="AD13" s="29"/>
    </row>
    <row r="14" spans="1:33" ht="28.5" customHeight="1">
      <c r="A14" s="28"/>
      <c r="B14" s="51"/>
      <c r="C14" s="51"/>
      <c r="D14" s="51"/>
      <c r="E14" s="34"/>
      <c r="F14" s="28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8"/>
      <c r="S14" s="28"/>
      <c r="T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</row>
    <row r="15" spans="1:33" ht="33.75" customHeight="1">
      <c r="A15" s="28"/>
      <c r="B15" s="52" t="s">
        <v>90</v>
      </c>
      <c r="C15" s="53"/>
      <c r="D15" s="53"/>
      <c r="E15" s="34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8"/>
      <c r="S15" s="28"/>
      <c r="T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</row>
    <row r="16" spans="1:33" ht="74.25" customHeight="1">
      <c r="A16" s="28"/>
      <c r="B16" s="54" t="s">
        <v>91</v>
      </c>
      <c r="C16" s="54" t="s">
        <v>92</v>
      </c>
      <c r="D16" s="54" t="s">
        <v>93</v>
      </c>
      <c r="E16" s="34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8"/>
      <c r="S16" s="28"/>
      <c r="T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</row>
    <row r="17" spans="1:33" ht="58.5" customHeight="1">
      <c r="A17" s="28"/>
      <c r="B17" s="55">
        <f>COUNTA(B12:B13)</f>
        <v>2</v>
      </c>
      <c r="C17" s="55">
        <f>COUNTIFS($E12:$E13,"REALIZADO")</f>
        <v>0</v>
      </c>
      <c r="D17" s="56">
        <f>C17/B17</f>
        <v>0</v>
      </c>
      <c r="E17" s="34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8"/>
      <c r="S17" s="28"/>
      <c r="T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</row>
    <row r="18" spans="1:33" ht="58.5" customHeight="1">
      <c r="A18" s="28"/>
      <c r="B18" s="57"/>
      <c r="C18" s="57"/>
      <c r="D18" s="58"/>
      <c r="E18" s="34"/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8"/>
      <c r="S18" s="28"/>
      <c r="T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58.5" customHeight="1">
      <c r="A19" s="28"/>
      <c r="B19" s="57"/>
      <c r="C19" s="57"/>
      <c r="D19" s="58"/>
      <c r="E19" s="34"/>
      <c r="F19" s="2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8"/>
      <c r="S19" s="28"/>
      <c r="T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</row>
    <row r="20" spans="1:33" ht="19.350000000000001" customHeight="1">
      <c r="A20" s="28"/>
      <c r="B20" s="156" t="s">
        <v>94</v>
      </c>
      <c r="C20" s="156"/>
      <c r="D20" s="156"/>
      <c r="E20" s="156"/>
      <c r="F20" s="156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8"/>
      <c r="S20" s="28"/>
      <c r="T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3" ht="58.5" customHeight="1">
      <c r="A21" s="28"/>
      <c r="B21" s="156"/>
      <c r="C21" s="156"/>
      <c r="D21" s="156"/>
      <c r="E21" s="156"/>
      <c r="F21" s="156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8"/>
      <c r="S21" s="28"/>
      <c r="T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</row>
    <row r="22" spans="1:33">
      <c r="A22" s="28"/>
      <c r="B22" s="156"/>
      <c r="C22" s="156"/>
      <c r="D22" s="156"/>
      <c r="E22" s="156"/>
      <c r="F22" s="156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3">
      <c r="A23" s="157"/>
      <c r="B23" s="60"/>
      <c r="C23" s="28"/>
      <c r="D23" s="28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29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3" ht="42.75" customHeight="1">
      <c r="A24" s="157"/>
      <c r="B24" s="158" t="s">
        <v>95</v>
      </c>
      <c r="C24" s="158"/>
      <c r="D24" s="28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29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3" ht="28.5" customHeight="1">
      <c r="A25" s="157"/>
      <c r="B25" s="159" t="s">
        <v>96</v>
      </c>
      <c r="C25" s="159"/>
      <c r="D25" s="159"/>
      <c r="E25" s="159"/>
      <c r="F25" s="159"/>
      <c r="G25" s="159"/>
      <c r="H25" s="61"/>
      <c r="I25" s="61"/>
      <c r="J25" s="61"/>
      <c r="K25" s="61"/>
      <c r="L25" s="61"/>
      <c r="M25" s="61"/>
      <c r="N25" s="61"/>
      <c r="O25" s="61"/>
      <c r="P25" s="61"/>
      <c r="Q25" s="29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3" ht="18.75" customHeight="1">
      <c r="A26" s="157"/>
      <c r="B26" s="159"/>
      <c r="C26" s="159"/>
      <c r="D26" s="159"/>
      <c r="E26" s="159"/>
      <c r="F26" s="159"/>
      <c r="G26" s="159"/>
      <c r="H26" s="61"/>
      <c r="I26" s="61"/>
      <c r="J26" s="61"/>
      <c r="K26" s="61"/>
      <c r="L26" s="61"/>
      <c r="M26" s="61"/>
      <c r="N26" s="61"/>
      <c r="O26" s="61"/>
      <c r="P26" s="61"/>
      <c r="Q26" s="29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ht="18.75" customHeight="1">
      <c r="A27" s="157"/>
      <c r="B27" s="159"/>
      <c r="C27" s="159"/>
      <c r="D27" s="159"/>
      <c r="E27" s="159"/>
      <c r="F27" s="159"/>
      <c r="G27" s="159"/>
      <c r="H27" s="61"/>
      <c r="I27" s="61"/>
      <c r="J27" s="61"/>
      <c r="K27" s="61"/>
      <c r="L27" s="61"/>
      <c r="M27" s="61"/>
      <c r="N27" s="61"/>
      <c r="O27" s="61"/>
      <c r="P27" s="61"/>
      <c r="Q27" s="29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1:33" ht="18.75" customHeight="1">
      <c r="A28" s="157"/>
      <c r="B28" s="159"/>
      <c r="C28" s="159"/>
      <c r="D28" s="159"/>
      <c r="E28" s="159"/>
      <c r="F28" s="159"/>
      <c r="G28" s="159"/>
      <c r="H28" s="61"/>
      <c r="I28" s="61"/>
      <c r="J28" s="61"/>
      <c r="K28" s="61"/>
      <c r="L28" s="61"/>
      <c r="M28" s="61"/>
      <c r="N28" s="61"/>
      <c r="O28" s="61"/>
      <c r="P28" s="61"/>
      <c r="Q28" s="29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3" ht="39" customHeight="1">
      <c r="A29" s="157"/>
      <c r="B29" s="179"/>
      <c r="C29" s="179"/>
      <c r="D29" s="179"/>
      <c r="E29" s="179"/>
      <c r="F29" s="179"/>
      <c r="G29" s="17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1:33" ht="50.65" customHeight="1">
      <c r="A30" s="59"/>
      <c r="B30" s="162"/>
      <c r="C30" s="162"/>
      <c r="D30" s="162"/>
      <c r="E30" s="162"/>
      <c r="F30" s="162"/>
      <c r="G30" s="162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1:33" ht="15" customHeight="1">
      <c r="A31" s="59"/>
      <c r="B31" s="138"/>
      <c r="C31" s="64"/>
      <c r="D31" s="64"/>
      <c r="E31" s="64"/>
      <c r="F31" s="64"/>
      <c r="G31" s="66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3" ht="15" customHeight="1">
      <c r="A32" s="59"/>
      <c r="B32" s="138"/>
      <c r="C32" s="64"/>
      <c r="D32" s="64"/>
      <c r="E32" s="64"/>
      <c r="F32" s="64"/>
      <c r="G32" s="66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3" ht="15" customHeight="1">
      <c r="A33" s="59"/>
      <c r="B33" s="139"/>
      <c r="C33" s="71"/>
      <c r="D33" s="71"/>
      <c r="E33" s="71"/>
      <c r="F33" s="71"/>
      <c r="G33" s="73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:33" s="28" customFormat="1" ht="15.75" customHeight="1">
      <c r="B34" s="74"/>
      <c r="C34" s="74"/>
      <c r="D34" s="74"/>
      <c r="E34" s="74"/>
      <c r="F34" s="74"/>
      <c r="G34" s="74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33" s="28" customFormat="1" ht="15.75" customHeight="1">
      <c r="B35" s="74"/>
      <c r="C35" s="74"/>
      <c r="D35" s="74"/>
      <c r="E35" s="74"/>
      <c r="F35" s="74"/>
      <c r="G35" s="74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33" s="28" customFormat="1" ht="15.75" customHeight="1">
      <c r="B36" s="74"/>
      <c r="C36" s="74"/>
      <c r="D36" s="74"/>
      <c r="E36" s="74"/>
      <c r="F36" s="74"/>
      <c r="G36" s="74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33" s="28" customFormat="1" ht="49.5" customHeight="1">
      <c r="B37" s="158" t="s">
        <v>97</v>
      </c>
      <c r="C37" s="158"/>
      <c r="D37" s="158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33" s="28" customFormat="1" ht="15.75" customHeight="1">
      <c r="B38" s="159" t="s">
        <v>98</v>
      </c>
      <c r="C38" s="159"/>
      <c r="D38" s="159"/>
      <c r="E38" s="159"/>
      <c r="F38" s="159"/>
      <c r="G38" s="15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33" s="28" customFormat="1" ht="15.75" customHeight="1">
      <c r="B39" s="159"/>
      <c r="C39" s="159"/>
      <c r="D39" s="159"/>
      <c r="E39" s="159"/>
      <c r="F39" s="159"/>
      <c r="G39" s="15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33" s="28" customFormat="1" ht="15.75" customHeight="1">
      <c r="B40" s="159"/>
      <c r="C40" s="159"/>
      <c r="D40" s="159"/>
      <c r="E40" s="159"/>
      <c r="F40" s="159"/>
      <c r="G40" s="15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33" s="28" customFormat="1" ht="15.75" customHeight="1">
      <c r="B41" s="159"/>
      <c r="C41" s="159"/>
      <c r="D41" s="159"/>
      <c r="E41" s="159"/>
      <c r="F41" s="159"/>
      <c r="G41" s="15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33" s="28" customFormat="1" ht="17.25" customHeight="1">
      <c r="B42" s="159"/>
      <c r="C42" s="159"/>
      <c r="D42" s="159"/>
      <c r="E42" s="159"/>
      <c r="F42" s="159"/>
      <c r="G42" s="15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33" s="28" customFormat="1" ht="101.45" customHeight="1">
      <c r="B43" s="180"/>
      <c r="C43" s="180"/>
      <c r="D43" s="180"/>
      <c r="E43" s="180"/>
      <c r="F43" s="180"/>
      <c r="G43" s="180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33" s="28" customFormat="1" ht="19.350000000000001" customHeight="1">
      <c r="B44" s="165"/>
      <c r="C44" s="165"/>
      <c r="D44" s="165"/>
      <c r="E44" s="165"/>
      <c r="F44" s="165"/>
      <c r="G44" s="165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1:33" s="28" customFormat="1" ht="33" customHeight="1">
      <c r="B45" s="165"/>
      <c r="C45" s="165"/>
      <c r="D45" s="165"/>
      <c r="E45" s="165"/>
      <c r="F45" s="165"/>
      <c r="G45" s="165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33" s="28" customFormat="1" ht="34.5" customHeight="1">
      <c r="B46" s="135"/>
      <c r="C46" s="136"/>
      <c r="D46" s="136"/>
      <c r="E46" s="136"/>
      <c r="F46" s="136"/>
      <c r="G46" s="137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1:33" ht="15.75" customHeight="1">
      <c r="A47" s="28"/>
      <c r="B47" s="28"/>
      <c r="C47" s="28"/>
      <c r="D47" s="28"/>
      <c r="E47" s="28"/>
      <c r="F47" s="28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</row>
    <row r="48" spans="1:33" ht="15.75" customHeight="1">
      <c r="A48" s="28"/>
      <c r="B48" s="28"/>
      <c r="C48" s="28"/>
      <c r="D48" s="28"/>
      <c r="E48" s="28"/>
      <c r="F48" s="28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1:33" ht="15.75" customHeight="1">
      <c r="A49" s="28"/>
      <c r="B49" s="28"/>
      <c r="C49" s="28"/>
      <c r="D49" s="28"/>
      <c r="E49" s="28"/>
      <c r="F49" s="28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 ht="22.5" customHeight="1">
      <c r="A50" s="28"/>
      <c r="B50" s="28"/>
      <c r="C50" s="28"/>
      <c r="D50" s="28"/>
      <c r="E50" s="28"/>
      <c r="F50" s="28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</row>
    <row r="51" spans="1:33" ht="21.75" customHeight="1">
      <c r="A51" s="28"/>
      <c r="B51" s="158" t="s">
        <v>195</v>
      </c>
      <c r="C51" s="158"/>
      <c r="D51" s="158"/>
      <c r="E51" s="28"/>
      <c r="F51" s="28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1:33" ht="27.75" customHeight="1">
      <c r="A52" s="28"/>
      <c r="B52" s="159" t="s">
        <v>196</v>
      </c>
      <c r="C52" s="159"/>
      <c r="D52" s="159"/>
      <c r="E52" s="159"/>
      <c r="F52" s="159"/>
      <c r="G52" s="15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</row>
    <row r="53" spans="1:33" ht="15.75" customHeight="1">
      <c r="A53" s="28"/>
      <c r="B53" s="159"/>
      <c r="C53" s="159"/>
      <c r="D53" s="159"/>
      <c r="E53" s="159"/>
      <c r="F53" s="159"/>
      <c r="G53" s="15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1:33" ht="15.75" customHeight="1">
      <c r="A54" s="28"/>
      <c r="B54" s="159"/>
      <c r="C54" s="159"/>
      <c r="D54" s="159"/>
      <c r="E54" s="159"/>
      <c r="F54" s="159"/>
      <c r="G54" s="15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</row>
    <row r="55" spans="1:33" ht="15.75" customHeight="1">
      <c r="A55" s="28"/>
      <c r="B55" s="159"/>
      <c r="C55" s="159"/>
      <c r="D55" s="159"/>
      <c r="E55" s="159"/>
      <c r="F55" s="159"/>
      <c r="G55" s="15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</row>
    <row r="56" spans="1:33" ht="15.75" customHeight="1">
      <c r="A56" s="28"/>
      <c r="B56" s="159"/>
      <c r="C56" s="159"/>
      <c r="D56" s="159"/>
      <c r="E56" s="159"/>
      <c r="F56" s="159"/>
      <c r="G56" s="15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</row>
    <row r="57" spans="1:33" ht="15.75" customHeight="1">
      <c r="A57" s="28"/>
      <c r="B57" s="185"/>
      <c r="C57" s="185"/>
      <c r="D57" s="185"/>
      <c r="E57" s="185"/>
      <c r="F57" s="185"/>
      <c r="G57" s="185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</row>
    <row r="58" spans="1:33" ht="15.75" customHeight="1">
      <c r="A58" s="28"/>
      <c r="B58" s="185"/>
      <c r="C58" s="185"/>
      <c r="D58" s="185"/>
      <c r="E58" s="185"/>
      <c r="F58" s="185"/>
      <c r="G58" s="185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</row>
    <row r="59" spans="1:33" ht="15.75" customHeight="1">
      <c r="A59" s="28"/>
      <c r="B59" s="185"/>
      <c r="C59" s="185"/>
      <c r="D59" s="185"/>
      <c r="E59" s="185"/>
      <c r="F59" s="185"/>
      <c r="G59" s="185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</row>
    <row r="60" spans="1:33" ht="15.75" customHeight="1">
      <c r="A60" s="28"/>
      <c r="B60" s="185"/>
      <c r="C60" s="185"/>
      <c r="D60" s="185"/>
      <c r="E60" s="185"/>
      <c r="F60" s="185"/>
      <c r="G60" s="185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  <row r="61" spans="1:33" ht="15.75" customHeight="1">
      <c r="A61" s="28"/>
      <c r="B61" s="185"/>
      <c r="C61" s="185"/>
      <c r="D61" s="185"/>
      <c r="E61" s="185"/>
      <c r="F61" s="185"/>
      <c r="G61" s="185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</row>
    <row r="62" spans="1:33" ht="29.25" customHeight="1">
      <c r="A62" s="28"/>
      <c r="B62" s="185"/>
      <c r="C62" s="185"/>
      <c r="D62" s="185"/>
      <c r="E62" s="185"/>
      <c r="F62" s="185"/>
      <c r="G62" s="185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</row>
    <row r="63" spans="1:33" ht="15.75" customHeight="1"/>
    <row r="64" spans="1:33" ht="15.75" customHeight="1"/>
  </sheetData>
  <mergeCells count="18">
    <mergeCell ref="B51:D51"/>
    <mergeCell ref="B52:G56"/>
    <mergeCell ref="B57:G62"/>
    <mergeCell ref="B30:G30"/>
    <mergeCell ref="B37:D37"/>
    <mergeCell ref="B38:G42"/>
    <mergeCell ref="B43:G43"/>
    <mergeCell ref="B44:G45"/>
    <mergeCell ref="B20:F22"/>
    <mergeCell ref="A23:A29"/>
    <mergeCell ref="B24:C24"/>
    <mergeCell ref="B25:G28"/>
    <mergeCell ref="B29:G29"/>
    <mergeCell ref="B2:G3"/>
    <mergeCell ref="B4:G5"/>
    <mergeCell ref="B7:G7"/>
    <mergeCell ref="B8:D8"/>
    <mergeCell ref="E8:G8"/>
  </mergeCells>
  <conditionalFormatting sqref="E12:E13">
    <cfRule type="cellIs" dxfId="8" priority="2" operator="equal">
      <formula>"NÃO REALIZADO"</formula>
    </cfRule>
    <cfRule type="cellIs" dxfId="7" priority="3" operator="equal">
      <formula>"EM ELABORAÇÃO"</formula>
    </cfRule>
    <cfRule type="expression" dxfId="6" priority="4">
      <formula>NOT(ISERROR(SEARCH("REALIZADO",E12)))</formula>
    </cfRule>
  </conditionalFormatting>
  <dataValidations count="4">
    <dataValidation type="list" allowBlank="1" showInputMessage="1" showErrorMessage="1" prompt=" - " sqref="E8" xr:uid="{00000000-0002-0000-0A00-000000000000}">
      <formula1>$N$7:$N$13</formula1>
      <formula2>0</formula2>
    </dataValidation>
    <dataValidation type="list" allowBlank="1" showErrorMessage="1" sqref="E12:E13" xr:uid="{00000000-0002-0000-0A00-000001000000}">
      <formula1>$L$11:$L$13</formula1>
      <formula2>0</formula2>
    </dataValidation>
    <dataValidation type="list" operator="equal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:D13" xr:uid="{00000000-0002-0000-0A00-000002000000}">
      <formula1>"UFSJ,CSA,CDB,CTAN,CCO,CAP,CSL,3 campi SJDR"</formula1>
      <formula2>0</formula2>
    </dataValidation>
    <dataValidation type="list" allowBlank="1" showInputMessage="1" showErrorMessage="1" prompt=" - " sqref="F8:G8" xr:uid="{00000000-0002-0000-0A00-000003000000}">
      <formula1>$U$8:$U$13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AMK43"/>
  <sheetViews>
    <sheetView tabSelected="1" topLeftCell="A11" zoomScale="80" zoomScaleNormal="80" workbookViewId="0">
      <selection activeCell="A48" sqref="A48"/>
    </sheetView>
  </sheetViews>
  <sheetFormatPr defaultRowHeight="15"/>
  <cols>
    <col min="1" max="1" width="9" style="37" customWidth="1"/>
    <col min="2" max="2" width="46.5703125" style="37" customWidth="1"/>
    <col min="3" max="3" width="32.42578125" style="76" customWidth="1"/>
    <col min="4" max="4" width="32.5703125" style="37" customWidth="1"/>
    <col min="5" max="5" width="18.42578125" style="37" customWidth="1"/>
    <col min="6" max="6" width="21.28515625" style="76" customWidth="1"/>
    <col min="7" max="7" width="27.5703125" style="37" customWidth="1"/>
    <col min="8" max="8" width="27" style="77" customWidth="1"/>
    <col min="9" max="9" width="20.5703125" style="77" customWidth="1"/>
    <col min="10" max="10" width="20.85546875" style="77" customWidth="1"/>
    <col min="11" max="11" width="29.5703125" style="77" customWidth="1"/>
    <col min="12" max="16" width="28" style="77" customWidth="1"/>
    <col min="17" max="17" width="22.42578125" style="37" customWidth="1"/>
    <col min="18" max="18" width="26.42578125" style="77" customWidth="1"/>
    <col min="19" max="21" width="8.5703125" style="37" customWidth="1"/>
    <col min="22" max="22" width="20.5703125" style="37" customWidth="1"/>
    <col min="23" max="23" width="40.28515625" style="37" customWidth="1"/>
    <col min="24" max="24" width="27.42578125" style="37" customWidth="1"/>
    <col min="25" max="1025" width="8.85546875" style="37" customWidth="1"/>
  </cols>
  <sheetData>
    <row r="2" spans="1:24" ht="15" customHeight="1">
      <c r="B2" s="168" t="s">
        <v>99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24" ht="34.5" customHeight="1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</row>
    <row r="4" spans="1:24" ht="39.75" customHeight="1">
      <c r="B4" s="169" t="s">
        <v>100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</row>
    <row r="5" spans="1:24" ht="39.75" customHeight="1">
      <c r="B5" s="170" t="s">
        <v>101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</row>
    <row r="6" spans="1:24" ht="39.75" customHeight="1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24" ht="39.75" customHeight="1">
      <c r="B7" s="78"/>
      <c r="C7" s="171" t="s">
        <v>102</v>
      </c>
      <c r="D7" s="171"/>
      <c r="E7" s="171"/>
      <c r="F7" s="171"/>
      <c r="G7" s="171"/>
      <c r="I7" s="78"/>
      <c r="J7" s="78"/>
      <c r="K7" s="78"/>
      <c r="L7" s="78"/>
      <c r="M7" s="78"/>
      <c r="N7" s="78"/>
      <c r="O7" s="78"/>
      <c r="P7" s="78"/>
      <c r="Q7" s="78"/>
    </row>
    <row r="8" spans="1:24" ht="11.25" customHeight="1">
      <c r="B8" s="78"/>
      <c r="C8" s="171"/>
      <c r="D8" s="171"/>
      <c r="E8" s="171"/>
      <c r="F8" s="171"/>
      <c r="G8" s="171"/>
      <c r="I8" s="78"/>
      <c r="J8" s="78"/>
      <c r="K8" s="78"/>
      <c r="L8" s="78"/>
      <c r="M8" s="78"/>
      <c r="N8" s="78"/>
      <c r="O8" s="78"/>
      <c r="P8" s="78"/>
      <c r="Q8" s="78"/>
    </row>
    <row r="9" spans="1:24" ht="76.5" customHeight="1">
      <c r="B9" s="78"/>
      <c r="C9" s="172" t="s">
        <v>103</v>
      </c>
      <c r="D9" s="79" t="s">
        <v>104</v>
      </c>
      <c r="E9" s="79" t="s">
        <v>105</v>
      </c>
      <c r="F9" s="79" t="s">
        <v>106</v>
      </c>
      <c r="G9" s="79" t="s">
        <v>107</v>
      </c>
      <c r="I9" s="78"/>
      <c r="J9" s="78"/>
      <c r="K9" s="78"/>
      <c r="L9" s="78"/>
      <c r="M9" s="78"/>
      <c r="N9" s="78"/>
      <c r="O9" s="78"/>
      <c r="P9" s="78"/>
      <c r="Q9" s="78"/>
    </row>
    <row r="10" spans="1:24" ht="52.5" customHeight="1">
      <c r="B10" s="78"/>
      <c r="C10" s="172"/>
      <c r="D10" s="80">
        <v>1.2</v>
      </c>
      <c r="E10" s="80" t="s">
        <v>108</v>
      </c>
      <c r="F10" s="80" t="s">
        <v>109</v>
      </c>
      <c r="G10" s="80" t="s">
        <v>110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24" s="37" customFormat="1" ht="28.5" customHeight="1">
      <c r="A11" s="81"/>
      <c r="B11" s="82"/>
      <c r="C11" s="83"/>
      <c r="D11" s="82"/>
      <c r="E11" s="82"/>
      <c r="F11" s="83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77">
        <v>1</v>
      </c>
      <c r="S11" s="37" t="s">
        <v>111</v>
      </c>
      <c r="U11" s="37" t="s">
        <v>112</v>
      </c>
      <c r="W11" s="37" t="s">
        <v>113</v>
      </c>
      <c r="X11" s="37" t="s">
        <v>63</v>
      </c>
    </row>
    <row r="12" spans="1:24" s="43" customFormat="1" ht="15.75" customHeight="1">
      <c r="A12" s="81"/>
      <c r="B12" s="173" t="s">
        <v>114</v>
      </c>
      <c r="C12" s="174" t="s">
        <v>115</v>
      </c>
      <c r="D12" s="174"/>
      <c r="E12" s="174"/>
      <c r="F12" s="174" t="s">
        <v>116</v>
      </c>
      <c r="G12" s="174"/>
      <c r="H12" s="174"/>
      <c r="I12" s="174"/>
      <c r="J12" s="174" t="s">
        <v>117</v>
      </c>
      <c r="K12" s="174"/>
      <c r="L12" s="174"/>
      <c r="M12" s="84"/>
      <c r="N12" s="84"/>
      <c r="O12" s="84"/>
      <c r="P12" s="84"/>
      <c r="Q12" s="84"/>
      <c r="R12" s="85">
        <v>2</v>
      </c>
      <c r="S12" s="43" t="s">
        <v>118</v>
      </c>
      <c r="U12" s="43" t="s">
        <v>119</v>
      </c>
      <c r="W12" s="43" t="s">
        <v>120</v>
      </c>
      <c r="X12" s="43" t="s">
        <v>69</v>
      </c>
    </row>
    <row r="13" spans="1:24" s="43" customFormat="1" ht="38.1" customHeight="1">
      <c r="A13" s="81"/>
      <c r="B13" s="173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84"/>
      <c r="N13" s="84"/>
      <c r="O13" s="84"/>
      <c r="P13" s="84"/>
      <c r="Q13" s="84"/>
      <c r="R13" s="85">
        <v>3</v>
      </c>
      <c r="U13" s="43" t="s">
        <v>121</v>
      </c>
      <c r="W13" s="43" t="s">
        <v>122</v>
      </c>
      <c r="X13" s="43" t="s">
        <v>67</v>
      </c>
    </row>
    <row r="14" spans="1:24" s="94" customFormat="1" ht="75">
      <c r="A14" s="81"/>
      <c r="B14" s="173"/>
      <c r="C14" s="86" t="s">
        <v>123</v>
      </c>
      <c r="D14" s="87" t="s">
        <v>124</v>
      </c>
      <c r="E14" s="88" t="s">
        <v>125</v>
      </c>
      <c r="F14" s="89" t="s">
        <v>126</v>
      </c>
      <c r="G14" s="90" t="s">
        <v>127</v>
      </c>
      <c r="H14" s="90" t="s">
        <v>128</v>
      </c>
      <c r="I14" s="91" t="s">
        <v>129</v>
      </c>
      <c r="J14" s="92" t="s">
        <v>130</v>
      </c>
      <c r="K14" s="92" t="s">
        <v>131</v>
      </c>
      <c r="L14" s="93" t="s">
        <v>132</v>
      </c>
      <c r="R14" s="95">
        <v>4</v>
      </c>
      <c r="U14" s="94" t="s">
        <v>133</v>
      </c>
      <c r="W14" s="94" t="s">
        <v>134</v>
      </c>
    </row>
    <row r="15" spans="1:24" s="81" customFormat="1" ht="53.45" customHeight="1">
      <c r="A15" s="96">
        <v>1</v>
      </c>
      <c r="B15" s="97" t="s">
        <v>211</v>
      </c>
      <c r="C15" s="92" t="s">
        <v>135</v>
      </c>
      <c r="D15" s="92" t="s">
        <v>136</v>
      </c>
      <c r="E15" s="92" t="s">
        <v>137</v>
      </c>
      <c r="F15" s="140">
        <v>3</v>
      </c>
      <c r="G15" s="141">
        <v>3</v>
      </c>
      <c r="H15" s="141">
        <f>F15*G15</f>
        <v>9</v>
      </c>
      <c r="I15" s="141" t="str">
        <f>IF(H15&lt;3,"Baixo",IF(AND(H15&lt;7,H15&gt;=3),"Médio",IF(AND(H15&lt;13,H15&gt;=8),"Alto","Extremo")))</f>
        <v>Alto</v>
      </c>
      <c r="J15" s="92" t="s">
        <v>120</v>
      </c>
      <c r="K15" s="92" t="s">
        <v>214</v>
      </c>
      <c r="L15" s="102" t="s">
        <v>69</v>
      </c>
      <c r="M15" s="105"/>
    </row>
    <row r="16" spans="1:24" s="81" customFormat="1" ht="53.45" customHeight="1">
      <c r="A16" s="96">
        <v>2</v>
      </c>
      <c r="B16" s="97" t="s">
        <v>213</v>
      </c>
      <c r="C16" s="92" t="s">
        <v>135</v>
      </c>
      <c r="D16" s="92" t="s">
        <v>136</v>
      </c>
      <c r="E16" s="92" t="s">
        <v>137</v>
      </c>
      <c r="F16" s="140">
        <v>3</v>
      </c>
      <c r="G16" s="141">
        <v>3</v>
      </c>
      <c r="H16" s="141">
        <f>F16*G16</f>
        <v>9</v>
      </c>
      <c r="I16" s="141" t="str">
        <f>IF(H16&lt;3,"Baixo",IF(AND(H16&lt;7,H16&gt;=3),"Médio",IF(AND(H16&lt;13,H16&gt;=8),"Alto","Extremo")))</f>
        <v>Alto</v>
      </c>
      <c r="J16" s="92" t="s">
        <v>120</v>
      </c>
      <c r="K16" s="92" t="s">
        <v>214</v>
      </c>
      <c r="L16" s="102" t="s">
        <v>69</v>
      </c>
      <c r="M16" s="105"/>
    </row>
    <row r="17" spans="1:18" s="81" customFormat="1" ht="53.45" customHeight="1">
      <c r="A17" s="105"/>
      <c r="B17" s="108"/>
      <c r="C17" s="109"/>
      <c r="D17" s="109"/>
      <c r="E17" s="109"/>
      <c r="F17" s="110"/>
      <c r="G17" s="110"/>
      <c r="H17" s="110"/>
      <c r="I17" s="110"/>
      <c r="J17" s="109"/>
      <c r="K17" s="109"/>
      <c r="L17" s="74"/>
      <c r="M17" s="105"/>
    </row>
    <row r="18" spans="1:18" s="81" customFormat="1" ht="31.15" customHeight="1">
      <c r="B18" s="111" t="s">
        <v>155</v>
      </c>
      <c r="C18" s="175" t="s">
        <v>156</v>
      </c>
      <c r="D18" s="175"/>
      <c r="E18" s="175"/>
      <c r="F18" s="111" t="s">
        <v>157</v>
      </c>
      <c r="M18" s="77"/>
      <c r="N18" s="77"/>
      <c r="O18" s="77"/>
      <c r="P18" s="77"/>
      <c r="Q18" s="37"/>
      <c r="R18" s="105"/>
    </row>
    <row r="19" spans="1:18" s="81" customFormat="1" ht="34.5" customHeight="1">
      <c r="B19" s="112" t="s">
        <v>158</v>
      </c>
      <c r="C19" s="176" t="s">
        <v>159</v>
      </c>
      <c r="D19" s="176"/>
      <c r="E19" s="176"/>
      <c r="F19" s="112">
        <v>1</v>
      </c>
      <c r="M19" s="77"/>
      <c r="N19" s="77"/>
      <c r="O19" s="77"/>
      <c r="P19" s="77"/>
      <c r="Q19" s="37"/>
      <c r="R19" s="105"/>
    </row>
    <row r="20" spans="1:18" s="81" customFormat="1" ht="40.5" customHeight="1">
      <c r="B20" s="112" t="s">
        <v>160</v>
      </c>
      <c r="C20" s="176" t="s">
        <v>161</v>
      </c>
      <c r="D20" s="176"/>
      <c r="E20" s="176"/>
      <c r="F20" s="112">
        <v>2</v>
      </c>
      <c r="M20" s="77"/>
      <c r="N20" s="77"/>
      <c r="O20" s="77"/>
      <c r="P20" s="77"/>
      <c r="Q20" s="37"/>
      <c r="R20" s="105"/>
    </row>
    <row r="21" spans="1:18" ht="38.25" customHeight="1">
      <c r="B21" s="112" t="s">
        <v>162</v>
      </c>
      <c r="C21" s="176" t="s">
        <v>163</v>
      </c>
      <c r="D21" s="176"/>
      <c r="E21" s="176"/>
      <c r="F21" s="112">
        <v>3</v>
      </c>
    </row>
    <row r="22" spans="1:18" ht="36" customHeight="1">
      <c r="B22" s="112" t="s">
        <v>164</v>
      </c>
      <c r="C22" s="176" t="s">
        <v>165</v>
      </c>
      <c r="D22" s="176"/>
      <c r="E22" s="176"/>
      <c r="F22" s="112">
        <v>4</v>
      </c>
    </row>
    <row r="23" spans="1:18" ht="36" customHeight="1">
      <c r="B23" s="112" t="s">
        <v>166</v>
      </c>
      <c r="C23" s="176" t="s">
        <v>167</v>
      </c>
      <c r="D23" s="176"/>
      <c r="E23" s="176"/>
      <c r="F23" s="112">
        <v>5</v>
      </c>
    </row>
    <row r="24" spans="1:18" ht="14.1" customHeight="1"/>
    <row r="25" spans="1:18" ht="14.1" customHeight="1"/>
    <row r="26" spans="1:18" ht="14.1" customHeight="1"/>
    <row r="27" spans="1:18" ht="14.1" customHeight="1"/>
    <row r="28" spans="1:18" ht="30.75" customHeight="1">
      <c r="B28" s="111" t="s">
        <v>168</v>
      </c>
      <c r="C28" s="175" t="s">
        <v>169</v>
      </c>
      <c r="D28" s="175"/>
      <c r="E28" s="175"/>
      <c r="F28" s="111" t="s">
        <v>157</v>
      </c>
    </row>
    <row r="29" spans="1:18" ht="37.5" customHeight="1">
      <c r="B29" s="112" t="s">
        <v>170</v>
      </c>
      <c r="C29" s="176" t="s">
        <v>171</v>
      </c>
      <c r="D29" s="176"/>
      <c r="E29" s="176"/>
      <c r="F29" s="112">
        <v>1</v>
      </c>
    </row>
    <row r="30" spans="1:18" ht="33.75" customHeight="1">
      <c r="B30" s="112" t="s">
        <v>172</v>
      </c>
      <c r="C30" s="176" t="s">
        <v>173</v>
      </c>
      <c r="D30" s="176"/>
      <c r="E30" s="176"/>
      <c r="F30" s="112">
        <v>2</v>
      </c>
    </row>
    <row r="31" spans="1:18" ht="31.5" customHeight="1">
      <c r="B31" s="112" t="s">
        <v>174</v>
      </c>
      <c r="C31" s="176" t="s">
        <v>175</v>
      </c>
      <c r="D31" s="176"/>
      <c r="E31" s="176"/>
      <c r="F31" s="112">
        <v>3</v>
      </c>
    </row>
    <row r="32" spans="1:18" ht="32.25" customHeight="1">
      <c r="B32" s="112" t="s">
        <v>176</v>
      </c>
      <c r="C32" s="176" t="s">
        <v>177</v>
      </c>
      <c r="D32" s="176"/>
      <c r="E32" s="176"/>
      <c r="F32" s="112">
        <v>4</v>
      </c>
    </row>
    <row r="33" spans="2:18" ht="37.5" customHeight="1">
      <c r="B33" s="112" t="s">
        <v>178</v>
      </c>
      <c r="C33" s="176" t="s">
        <v>179</v>
      </c>
      <c r="D33" s="176"/>
      <c r="E33" s="176"/>
      <c r="F33" s="112">
        <v>5</v>
      </c>
    </row>
    <row r="34" spans="2:18" ht="14.1" customHeight="1"/>
    <row r="35" spans="2:18" ht="14.1" customHeight="1"/>
    <row r="38" spans="2:18" ht="28.5" customHeight="1">
      <c r="B38" s="177" t="s">
        <v>180</v>
      </c>
      <c r="C38" s="177"/>
      <c r="D38" s="177"/>
      <c r="E38" s="177"/>
      <c r="F38" s="177"/>
      <c r="G38" s="177"/>
      <c r="H38" s="177"/>
      <c r="I38" s="113"/>
    </row>
    <row r="39" spans="2:18" ht="33" customHeight="1">
      <c r="B39" s="177"/>
      <c r="C39" s="177"/>
      <c r="D39" s="177"/>
      <c r="E39" s="177"/>
      <c r="F39" s="177"/>
      <c r="G39" s="177"/>
      <c r="H39" s="177"/>
      <c r="I39" s="113"/>
    </row>
    <row r="40" spans="2:18" ht="51" customHeight="1">
      <c r="B40" s="178" t="s">
        <v>181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14"/>
      <c r="O40" s="114"/>
    </row>
    <row r="41" spans="2:18" ht="26.1" customHeight="1">
      <c r="F41" s="37"/>
      <c r="H41" s="76"/>
      <c r="I41" s="37"/>
      <c r="R41" s="37"/>
    </row>
    <row r="42" spans="2:18" s="115" customFormat="1" ht="117.75" customHeight="1">
      <c r="B42" s="116" t="s">
        <v>182</v>
      </c>
      <c r="C42" s="116" t="s">
        <v>183</v>
      </c>
      <c r="D42" s="116" t="s">
        <v>184</v>
      </c>
      <c r="E42" s="117" t="s">
        <v>185</v>
      </c>
      <c r="F42" s="118" t="s">
        <v>186</v>
      </c>
      <c r="G42" s="117" t="s">
        <v>187</v>
      </c>
      <c r="H42" s="116" t="s">
        <v>188</v>
      </c>
      <c r="M42" s="119"/>
      <c r="N42" s="119"/>
      <c r="O42" s="119"/>
      <c r="P42" s="114"/>
    </row>
    <row r="43" spans="2:18" s="115" customFormat="1" ht="45" customHeight="1">
      <c r="B43" s="120">
        <f>COUNTA(B15:B16)</f>
        <v>2</v>
      </c>
      <c r="C43" s="120">
        <f>COUNTIF($L15:$L16,"REALIZADO")</f>
        <v>0</v>
      </c>
      <c r="D43" s="121">
        <f>C43/$B$43</f>
        <v>0</v>
      </c>
      <c r="E43" s="120">
        <f>COUNTIF($L15:$L16,"EM ELABORAÇÃO")</f>
        <v>2</v>
      </c>
      <c r="F43" s="122">
        <f>E43/$B$43</f>
        <v>1</v>
      </c>
      <c r="G43" s="120">
        <f>COUNTIF($L15:$L16,"NÃO REALIZADO")</f>
        <v>0</v>
      </c>
      <c r="H43" s="121">
        <f>G43/$B$43</f>
        <v>0</v>
      </c>
      <c r="M43" s="119"/>
      <c r="N43" s="119"/>
      <c r="O43" s="119"/>
      <c r="P43" s="77"/>
    </row>
  </sheetData>
  <mergeCells count="23">
    <mergeCell ref="C33:E33"/>
    <mergeCell ref="B38:H39"/>
    <mergeCell ref="B40:M40"/>
    <mergeCell ref="C28:E28"/>
    <mergeCell ref="C29:E29"/>
    <mergeCell ref="C30:E30"/>
    <mergeCell ref="C31:E31"/>
    <mergeCell ref="C32:E32"/>
    <mergeCell ref="C19:E19"/>
    <mergeCell ref="C20:E20"/>
    <mergeCell ref="C21:E21"/>
    <mergeCell ref="C22:E22"/>
    <mergeCell ref="C23:E23"/>
    <mergeCell ref="B12:B14"/>
    <mergeCell ref="C12:E13"/>
    <mergeCell ref="F12:I13"/>
    <mergeCell ref="J12:L13"/>
    <mergeCell ref="C18:E18"/>
    <mergeCell ref="B2:Q3"/>
    <mergeCell ref="B4:Q4"/>
    <mergeCell ref="B5:Q5"/>
    <mergeCell ref="C7:G8"/>
    <mergeCell ref="C9:C10"/>
  </mergeCells>
  <conditionalFormatting sqref="L15">
    <cfRule type="cellIs" dxfId="5" priority="2" operator="equal">
      <formula>"NÃO REALIZADO"</formula>
    </cfRule>
    <cfRule type="cellIs" dxfId="4" priority="3" operator="equal">
      <formula>"EM ELABORAÇÃO"</formula>
    </cfRule>
    <cfRule type="expression" dxfId="3" priority="4">
      <formula>NOT(ISERROR(SEARCH("REALIZADO",L15)))</formula>
    </cfRule>
  </conditionalFormatting>
  <conditionalFormatting sqref="L16:L17">
    <cfRule type="cellIs" dxfId="2" priority="5" operator="equal">
      <formula>"NÃO REALIZADO"</formula>
    </cfRule>
    <cfRule type="cellIs" dxfId="1" priority="6" operator="equal">
      <formula>"EM ELABORAÇÃO"</formula>
    </cfRule>
    <cfRule type="expression" dxfId="0" priority="7">
      <formula>NOT(ISERROR(SEARCH("REALIZADO",L16)))</formula>
    </cfRule>
  </conditionalFormatting>
  <dataValidations count="3">
    <dataValidation type="list" allowBlank="1" showErrorMessage="1" sqref="L15:L17" xr:uid="{00000000-0002-0000-0B00-000000000000}">
      <formula1>$X$11:$X$13</formula1>
      <formula2>0</formula2>
    </dataValidation>
    <dataValidation allowBlank="1" showErrorMessage="1" sqref="F14:I14 L14" xr:uid="{00000000-0002-0000-0B00-000001000000}">
      <formula1>0</formula1>
      <formula2>0</formula2>
    </dataValidation>
    <dataValidation type="list" allowBlank="1" showErrorMessage="1" sqref="F15:I17" xr:uid="{00000000-0002-0000-0B00-000002000000}">
      <formula1>$R$11:$R$24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9854C-7DCB-431B-85F4-D22EF9300644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6:B8"/>
  <sheetViews>
    <sheetView zoomScale="80" zoomScaleNormal="80" workbookViewId="0">
      <selection activeCell="H14" sqref="H14"/>
    </sheetView>
  </sheetViews>
  <sheetFormatPr defaultRowHeight="15"/>
  <cols>
    <col min="1" max="1" width="9.140625" customWidth="1"/>
    <col min="2" max="2" width="17.140625" customWidth="1"/>
    <col min="3" max="1025" width="8.85546875" customWidth="1"/>
  </cols>
  <sheetData>
    <row r="6" spans="2:2">
      <c r="B6" t="s">
        <v>215</v>
      </c>
    </row>
    <row r="7" spans="2:2">
      <c r="B7" t="s">
        <v>216</v>
      </c>
    </row>
    <row r="8" spans="2:2">
      <c r="B8" t="s">
        <v>217</v>
      </c>
    </row>
  </sheetData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5:F10"/>
  <sheetViews>
    <sheetView zoomScale="80" zoomScaleNormal="80" workbookViewId="0">
      <selection activeCell="K41" sqref="K41"/>
    </sheetView>
  </sheetViews>
  <sheetFormatPr defaultRowHeight="15"/>
  <cols>
    <col min="1" max="1025" width="8.85546875" customWidth="1"/>
  </cols>
  <sheetData>
    <row r="5" spans="2:6">
      <c r="D5">
        <v>1</v>
      </c>
    </row>
    <row r="6" spans="2:6">
      <c r="B6" s="142" t="s">
        <v>218</v>
      </c>
      <c r="D6">
        <v>2</v>
      </c>
    </row>
    <row r="7" spans="2:6">
      <c r="B7" s="142" t="s">
        <v>219</v>
      </c>
      <c r="D7">
        <v>3</v>
      </c>
    </row>
    <row r="8" spans="2:6">
      <c r="B8" s="142" t="s">
        <v>220</v>
      </c>
      <c r="D8">
        <v>4</v>
      </c>
      <c r="F8">
        <v>1</v>
      </c>
    </row>
    <row r="9" spans="2:6">
      <c r="B9" s="142" t="s">
        <v>221</v>
      </c>
      <c r="D9">
        <v>5</v>
      </c>
      <c r="F9">
        <v>0</v>
      </c>
    </row>
    <row r="10" spans="2:6">
      <c r="F10">
        <v>-1</v>
      </c>
    </row>
  </sheetData>
  <dataValidations count="2">
    <dataValidation allowBlank="1" showErrorMessage="1" sqref="B6:B9" xr:uid="{00000000-0002-0000-0D00-000000000000}">
      <formula1>0</formula1>
      <formula2>0</formula2>
    </dataValidation>
    <dataValidation type="list" allowBlank="1" showErrorMessage="1" sqref="F8:F10" xr:uid="{00000000-0002-0000-0D00-000001000000}">
      <formula1>Controle</formula1>
      <formula2>0</formula2>
    </dataValidation>
  </dataValidations>
  <pageMargins left="0.50972222222222197" right="0.50972222222222197" top="0.79027777777777797" bottom="0.79027777777777797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3"/>
  <sheetViews>
    <sheetView showGridLines="0" topLeftCell="A7" zoomScale="80" zoomScaleNormal="80" workbookViewId="0">
      <selection activeCell="B24" sqref="B24"/>
    </sheetView>
  </sheetViews>
  <sheetFormatPr defaultRowHeight="15"/>
  <cols>
    <col min="1" max="1" width="8.85546875" customWidth="1"/>
    <col min="2" max="2" width="57" customWidth="1"/>
    <col min="3" max="3" width="53.5703125" customWidth="1"/>
    <col min="4" max="4" width="10.42578125" customWidth="1"/>
    <col min="5" max="5" width="15.5703125" style="14" customWidth="1"/>
    <col min="6" max="6" width="8.85546875" customWidth="1"/>
    <col min="7" max="26" width="8" customWidth="1"/>
    <col min="27" max="1025" width="14.42578125" customWidth="1"/>
  </cols>
  <sheetData>
    <row r="1" spans="1:26" ht="18.75" customHeight="1">
      <c r="A1" s="15"/>
      <c r="B1" s="15"/>
      <c r="C1" s="15"/>
      <c r="D1" s="15"/>
      <c r="E1" s="16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8.75" customHeight="1">
      <c r="A2" s="15"/>
      <c r="B2" s="149" t="s">
        <v>25</v>
      </c>
      <c r="C2" s="149"/>
      <c r="D2" s="15"/>
      <c r="E2" s="16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8.75" customHeight="1">
      <c r="A3" s="15"/>
      <c r="B3" s="15"/>
      <c r="C3" s="15"/>
      <c r="D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8.75" customHeight="1">
      <c r="A4" s="15"/>
      <c r="B4" s="17" t="s">
        <v>26</v>
      </c>
      <c r="C4" s="18" t="s">
        <v>27</v>
      </c>
      <c r="D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.75" customHeight="1">
      <c r="A5" s="15"/>
      <c r="B5" s="17" t="s">
        <v>28</v>
      </c>
      <c r="C5" s="18" t="s">
        <v>29</v>
      </c>
      <c r="D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8.75" customHeight="1">
      <c r="A6" s="15"/>
      <c r="B6" s="19" t="s">
        <v>30</v>
      </c>
      <c r="C6" s="18" t="s">
        <v>31</v>
      </c>
      <c r="D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8.75" customHeight="1">
      <c r="B7" s="150" t="s">
        <v>32</v>
      </c>
      <c r="C7" s="18"/>
    </row>
    <row r="8" spans="1:26" ht="18.75" customHeight="1">
      <c r="A8" s="15"/>
      <c r="B8" s="150"/>
      <c r="C8" s="15"/>
      <c r="D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8.75" customHeight="1">
      <c r="A9" s="15"/>
      <c r="B9" s="15"/>
      <c r="C9" s="15"/>
      <c r="D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8.75" customHeight="1">
      <c r="A10" s="15"/>
      <c r="B10" s="15"/>
      <c r="C10" s="15"/>
      <c r="D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8.75" customHeight="1">
      <c r="A11" s="15"/>
      <c r="B11" s="17" t="s">
        <v>33</v>
      </c>
      <c r="C11" s="15"/>
      <c r="D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8.75" customHeight="1">
      <c r="A12" s="15"/>
      <c r="B12" s="20" t="s">
        <v>34</v>
      </c>
      <c r="C12" s="20" t="s">
        <v>35</v>
      </c>
      <c r="D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75" customHeight="1">
      <c r="A13" s="15"/>
      <c r="B13" s="21" t="s">
        <v>36</v>
      </c>
      <c r="C13" s="21" t="s">
        <v>37</v>
      </c>
      <c r="D13" s="15"/>
      <c r="E13" s="16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81" customHeight="1">
      <c r="A14" s="15"/>
      <c r="B14" s="21" t="s">
        <v>38</v>
      </c>
      <c r="C14" s="21" t="s">
        <v>39</v>
      </c>
      <c r="D14" s="15"/>
      <c r="E14" s="16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39" customHeight="1">
      <c r="A15" s="15"/>
      <c r="B15" s="15"/>
      <c r="C15" s="15"/>
      <c r="D15" s="15"/>
      <c r="E15" s="16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8.75" customHeight="1">
      <c r="A16" s="15"/>
      <c r="B16" s="149" t="s">
        <v>40</v>
      </c>
      <c r="C16" s="149"/>
      <c r="D16" s="15"/>
      <c r="E16" s="16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8.75" customHeight="1">
      <c r="A17" s="15"/>
      <c r="B17" s="151" t="s">
        <v>41</v>
      </c>
      <c r="C17" s="151"/>
      <c r="D17" s="15"/>
      <c r="E17" s="16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6.5" customHeight="1">
      <c r="A18" s="15"/>
      <c r="B18" s="151"/>
      <c r="C18" s="151"/>
      <c r="D18" s="15"/>
      <c r="E18" s="16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35.25" customHeight="1">
      <c r="A19" s="15"/>
      <c r="B19" s="22" t="s">
        <v>42</v>
      </c>
      <c r="C19" s="22" t="s">
        <v>43</v>
      </c>
      <c r="D19" s="15"/>
      <c r="E19" s="16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36" customHeight="1">
      <c r="A20" s="15"/>
      <c r="B20" s="23" t="s">
        <v>44</v>
      </c>
      <c r="C20" s="24" t="s">
        <v>45</v>
      </c>
      <c r="D20" s="15"/>
      <c r="E20" s="16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30" customHeight="1">
      <c r="A21" s="15"/>
      <c r="B21" s="25" t="s">
        <v>46</v>
      </c>
      <c r="C21" s="26" t="s">
        <v>45</v>
      </c>
      <c r="D21" s="15"/>
      <c r="E21" s="16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37.5" customHeight="1">
      <c r="A22" s="15"/>
      <c r="B22" s="23" t="s">
        <v>47</v>
      </c>
      <c r="C22" s="26" t="s">
        <v>48</v>
      </c>
      <c r="D22" s="15"/>
      <c r="E22" s="16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42.95" customHeight="1">
      <c r="A23" s="15"/>
      <c r="B23" s="23" t="s">
        <v>49</v>
      </c>
      <c r="C23" s="26" t="s">
        <v>50</v>
      </c>
      <c r="D23" s="15"/>
      <c r="E23" s="16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42.95" customHeight="1">
      <c r="A24" s="15"/>
      <c r="B24" s="23" t="s">
        <v>51</v>
      </c>
      <c r="C24" s="26" t="s">
        <v>52</v>
      </c>
      <c r="D24" s="15"/>
      <c r="E24" s="16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8.75" customHeight="1"/>
    <row r="26" spans="1:26" ht="39" customHeight="1"/>
    <row r="27" spans="1:26" ht="18.75" customHeight="1"/>
    <row r="28" spans="1:26" ht="18.75" customHeight="1"/>
    <row r="29" spans="1:26" ht="18.75" customHeight="1"/>
    <row r="30" spans="1:26" ht="18.75" customHeight="1"/>
    <row r="31" spans="1:26" ht="18.75" customHeight="1"/>
    <row r="32" spans="1:26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</sheetData>
  <mergeCells count="4">
    <mergeCell ref="B2:C2"/>
    <mergeCell ref="B7:B8"/>
    <mergeCell ref="B16:C16"/>
    <mergeCell ref="B17:C18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954"/>
  <sheetViews>
    <sheetView zoomScale="80" zoomScaleNormal="80" workbookViewId="0">
      <selection activeCell="B29" sqref="B29"/>
    </sheetView>
  </sheetViews>
  <sheetFormatPr defaultRowHeight="18.75"/>
  <cols>
    <col min="1" max="1" width="11.5703125" style="17" customWidth="1"/>
    <col min="2" max="2" width="59.5703125" style="17" customWidth="1"/>
    <col min="3" max="3" width="33.42578125" style="17" customWidth="1"/>
    <col min="4" max="4" width="22.28515625" style="17" customWidth="1"/>
    <col min="5" max="5" width="34.42578125" style="17" customWidth="1"/>
    <col min="6" max="6" width="56" style="27" customWidth="1"/>
    <col min="7" max="7" width="56.5703125" style="17" customWidth="1"/>
    <col min="8" max="8" width="2.5703125" style="17" hidden="1" customWidth="1"/>
    <col min="9" max="16" width="29.5703125" style="17" customWidth="1"/>
    <col min="17" max="17" width="33.5703125" style="17" customWidth="1"/>
    <col min="18" max="18" width="21" style="17" customWidth="1"/>
    <col min="19" max="19" width="21.5703125" style="17" customWidth="1"/>
    <col min="20" max="20" width="8.85546875" style="17" customWidth="1"/>
    <col min="21" max="21" width="193.28515625" style="17" customWidth="1"/>
    <col min="22" max="33" width="8" style="17" customWidth="1"/>
    <col min="34" max="1025" width="14.42578125" style="17" customWidth="1"/>
  </cols>
  <sheetData>
    <row r="1" spans="1:33">
      <c r="A1" s="28"/>
      <c r="B1" s="28"/>
      <c r="C1" s="28"/>
      <c r="D1" s="28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ht="18.75" customHeight="1">
      <c r="A2" s="28"/>
      <c r="B2" s="152" t="s">
        <v>53</v>
      </c>
      <c r="C2" s="152"/>
      <c r="D2" s="152"/>
      <c r="E2" s="152"/>
      <c r="F2" s="152"/>
      <c r="G2" s="152"/>
      <c r="H2" s="29"/>
      <c r="I2" s="29"/>
      <c r="J2" s="29"/>
      <c r="K2" s="29"/>
      <c r="L2" s="29"/>
      <c r="M2" s="29"/>
      <c r="N2" s="29"/>
      <c r="O2" s="29"/>
      <c r="P2" s="29"/>
      <c r="Q2" s="29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ht="40.5" customHeight="1">
      <c r="A3" s="28"/>
      <c r="B3" s="152"/>
      <c r="C3" s="152"/>
      <c r="D3" s="152"/>
      <c r="E3" s="152"/>
      <c r="F3" s="152"/>
      <c r="G3" s="152"/>
      <c r="H3" s="29"/>
      <c r="I3" s="29"/>
      <c r="J3" s="29"/>
      <c r="K3" s="29"/>
      <c r="L3" s="29"/>
      <c r="M3" s="29"/>
      <c r="N3" s="29"/>
      <c r="O3" s="29"/>
      <c r="P3" s="29"/>
      <c r="Q3" s="29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ht="27" customHeight="1">
      <c r="A4" s="28"/>
      <c r="B4" s="153" t="s">
        <v>54</v>
      </c>
      <c r="C4" s="153"/>
      <c r="D4" s="153"/>
      <c r="E4" s="153"/>
      <c r="F4" s="153"/>
      <c r="G4" s="153"/>
      <c r="H4" s="29"/>
      <c r="I4" s="29"/>
      <c r="J4" s="29"/>
      <c r="K4" s="29"/>
      <c r="L4" s="29"/>
      <c r="M4" s="29"/>
      <c r="N4" s="29"/>
      <c r="O4" s="29"/>
      <c r="P4" s="29"/>
      <c r="Q4" s="29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5" spans="1:33" ht="34.5" customHeight="1">
      <c r="A5" s="28"/>
      <c r="B5" s="153"/>
      <c r="C5" s="153"/>
      <c r="D5" s="153"/>
      <c r="E5" s="153"/>
      <c r="F5" s="153"/>
      <c r="G5" s="153"/>
      <c r="H5" s="29"/>
      <c r="I5" s="29"/>
      <c r="J5" s="29"/>
      <c r="K5" s="29"/>
      <c r="L5" s="29"/>
      <c r="M5" s="29"/>
      <c r="N5" s="29"/>
      <c r="O5" s="29"/>
      <c r="P5" s="29"/>
      <c r="Q5" s="29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spans="1:33" ht="18" customHeight="1">
      <c r="A6" s="28"/>
      <c r="B6" s="30"/>
      <c r="C6" s="30"/>
      <c r="D6" s="30"/>
      <c r="E6" s="30"/>
      <c r="F6" s="31"/>
      <c r="G6" s="30"/>
      <c r="H6" s="29"/>
      <c r="I6" s="29"/>
      <c r="J6" s="29"/>
      <c r="K6" s="29"/>
      <c r="L6" s="29"/>
      <c r="M6" s="29"/>
      <c r="N6" s="29"/>
      <c r="O6" s="29"/>
      <c r="P6" s="29"/>
      <c r="Q6" s="29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73.5" customHeight="1">
      <c r="A7" s="28"/>
      <c r="B7" s="154" t="s">
        <v>55</v>
      </c>
      <c r="C7" s="154"/>
      <c r="D7" s="154"/>
      <c r="E7" s="154"/>
      <c r="F7" s="154"/>
      <c r="G7" s="154"/>
      <c r="H7" s="29"/>
      <c r="I7" s="29"/>
      <c r="J7" s="29"/>
      <c r="K7" s="29"/>
      <c r="L7" s="29"/>
      <c r="M7" s="29"/>
      <c r="N7" s="29"/>
      <c r="O7" s="29"/>
      <c r="P7" s="29"/>
      <c r="Q7" s="29"/>
      <c r="R7" s="28"/>
      <c r="S7" s="28"/>
      <c r="T7" s="32"/>
      <c r="U7" s="33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r="8" spans="1:33" ht="91.5" customHeight="1">
      <c r="A8" s="28"/>
      <c r="B8" s="154" t="s">
        <v>56</v>
      </c>
      <c r="C8" s="154"/>
      <c r="D8" s="154"/>
      <c r="E8" s="155" t="s">
        <v>57</v>
      </c>
      <c r="F8" s="155"/>
      <c r="G8" s="155"/>
      <c r="H8" s="29"/>
      <c r="I8" s="32"/>
      <c r="J8" s="32"/>
      <c r="K8" s="32"/>
      <c r="L8" s="32"/>
      <c r="M8" s="32"/>
      <c r="N8" s="32"/>
      <c r="O8" s="32"/>
      <c r="P8" s="32"/>
      <c r="Q8" s="29"/>
      <c r="R8" s="28"/>
      <c r="S8" s="28"/>
      <c r="T8" s="32"/>
      <c r="U8" s="34" t="s">
        <v>12</v>
      </c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pans="1:33" ht="21.75" customHeight="1">
      <c r="A9" s="28"/>
      <c r="B9" s="28"/>
      <c r="C9" s="28"/>
      <c r="D9" s="28"/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8"/>
      <c r="S9" s="28"/>
      <c r="T9" s="28"/>
      <c r="U9" s="34" t="s">
        <v>13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1:33" ht="15" customHeight="1">
      <c r="A10" s="28"/>
      <c r="B10" s="28"/>
      <c r="C10" s="34"/>
      <c r="D10" s="34"/>
      <c r="E10" s="34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8"/>
      <c r="S10" s="28"/>
      <c r="T10" s="28"/>
      <c r="U10" s="34" t="s">
        <v>14</v>
      </c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</row>
    <row r="11" spans="1:33" ht="84.75" customHeight="1">
      <c r="A11" s="35"/>
      <c r="B11" s="36" t="s">
        <v>58</v>
      </c>
      <c r="C11" s="36" t="s">
        <v>59</v>
      </c>
      <c r="D11" s="36" t="s">
        <v>60</v>
      </c>
      <c r="E11" s="36" t="s">
        <v>61</v>
      </c>
      <c r="F11" s="36" t="s">
        <v>62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7"/>
      <c r="R11" s="37" t="s">
        <v>63</v>
      </c>
      <c r="S11" s="35"/>
      <c r="T11" s="38"/>
      <c r="U11" s="34" t="s">
        <v>64</v>
      </c>
      <c r="V11" s="35"/>
      <c r="W11" s="35"/>
      <c r="X11" s="35"/>
      <c r="Y11" s="35"/>
      <c r="Z11" s="35"/>
      <c r="AA11" s="35"/>
      <c r="AB11" s="35"/>
      <c r="AC11" s="35"/>
      <c r="AD11" s="35"/>
    </row>
    <row r="12" spans="1:33" ht="58.15" customHeight="1">
      <c r="A12" s="39">
        <v>1</v>
      </c>
      <c r="B12" s="40" t="s">
        <v>65</v>
      </c>
      <c r="C12" s="41">
        <v>41631</v>
      </c>
      <c r="D12" s="42" t="s">
        <v>66</v>
      </c>
      <c r="E12" s="39" t="s">
        <v>67</v>
      </c>
      <c r="F12" s="42" t="s">
        <v>68</v>
      </c>
      <c r="G12" s="35"/>
      <c r="H12" s="29"/>
      <c r="I12" s="29"/>
      <c r="J12" s="29"/>
      <c r="K12" s="29"/>
      <c r="L12" s="29"/>
      <c r="M12" s="29"/>
      <c r="N12" s="29"/>
      <c r="O12" s="29"/>
      <c r="P12" s="29"/>
      <c r="Q12" s="43"/>
      <c r="R12" s="43" t="s">
        <v>69</v>
      </c>
      <c r="S12" s="29"/>
      <c r="T12" s="44"/>
      <c r="U12" s="34" t="s">
        <v>16</v>
      </c>
      <c r="V12" s="29"/>
      <c r="W12" s="29"/>
      <c r="X12" s="29"/>
      <c r="Y12" s="29"/>
      <c r="Z12" s="29"/>
      <c r="AA12" s="29"/>
      <c r="AB12" s="29"/>
      <c r="AC12" s="29"/>
      <c r="AD12" s="29"/>
    </row>
    <row r="13" spans="1:33" ht="72" customHeight="1">
      <c r="A13" s="45">
        <v>2</v>
      </c>
      <c r="B13" s="46" t="s">
        <v>70</v>
      </c>
      <c r="C13" s="41">
        <v>41631</v>
      </c>
      <c r="D13" s="47" t="s">
        <v>66</v>
      </c>
      <c r="E13" s="39" t="s">
        <v>67</v>
      </c>
      <c r="F13" s="42" t="s">
        <v>71</v>
      </c>
      <c r="G13" s="35"/>
      <c r="H13" s="29"/>
      <c r="I13" s="29"/>
      <c r="J13" s="29"/>
      <c r="K13" s="29"/>
      <c r="L13" s="29"/>
      <c r="M13" s="29"/>
      <c r="N13" s="29"/>
      <c r="O13" s="29"/>
      <c r="P13" s="28"/>
      <c r="Q13" s="28"/>
      <c r="R13" s="28"/>
      <c r="S13" s="28"/>
      <c r="T13" s="44"/>
      <c r="U13" s="34" t="s">
        <v>57</v>
      </c>
      <c r="V13" s="28"/>
      <c r="W13" s="28"/>
      <c r="X13" s="28"/>
      <c r="Y13" s="28"/>
      <c r="Z13" s="28"/>
      <c r="AA13" s="28"/>
      <c r="AB13" s="28"/>
      <c r="AC13" s="28"/>
      <c r="AD13" s="28"/>
    </row>
    <row r="14" spans="1:33" ht="77.099999999999994" customHeight="1">
      <c r="A14" s="39">
        <v>3</v>
      </c>
      <c r="B14" s="48" t="s">
        <v>72</v>
      </c>
      <c r="C14" s="41">
        <v>41631</v>
      </c>
      <c r="D14" s="42" t="s">
        <v>66</v>
      </c>
      <c r="E14" s="39" t="s">
        <v>67</v>
      </c>
      <c r="F14" s="42" t="s">
        <v>71</v>
      </c>
      <c r="G14" s="35"/>
      <c r="H14" s="29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34" t="s">
        <v>22</v>
      </c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3" ht="55.7" customHeight="1">
      <c r="A15" s="39">
        <v>4</v>
      </c>
      <c r="B15" s="48" t="s">
        <v>73</v>
      </c>
      <c r="C15" s="41">
        <v>41631</v>
      </c>
      <c r="D15" s="42" t="s">
        <v>66</v>
      </c>
      <c r="E15" s="39" t="s">
        <v>67</v>
      </c>
      <c r="F15" s="42" t="s">
        <v>71</v>
      </c>
      <c r="G15" s="35"/>
      <c r="H15" s="29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34" t="s">
        <v>74</v>
      </c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3" ht="65.45" customHeight="1">
      <c r="A16" s="45">
        <v>5</v>
      </c>
      <c r="B16" s="48" t="s">
        <v>75</v>
      </c>
      <c r="C16" s="41">
        <v>41631</v>
      </c>
      <c r="D16" s="42" t="s">
        <v>66</v>
      </c>
      <c r="E16" s="39" t="s">
        <v>67</v>
      </c>
      <c r="F16" s="42" t="s">
        <v>68</v>
      </c>
      <c r="G16" s="35"/>
      <c r="H16" s="29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34" t="s">
        <v>24</v>
      </c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3" ht="66" customHeight="1">
      <c r="A17" s="39">
        <v>6</v>
      </c>
      <c r="B17" s="48" t="s">
        <v>76</v>
      </c>
      <c r="C17" s="41">
        <v>41631</v>
      </c>
      <c r="D17" s="42" t="s">
        <v>66</v>
      </c>
      <c r="E17" s="39" t="s">
        <v>67</v>
      </c>
      <c r="F17" s="42" t="s">
        <v>68</v>
      </c>
      <c r="G17" s="35"/>
      <c r="H17" s="29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3" ht="56.85" customHeight="1">
      <c r="A18" s="39">
        <v>7</v>
      </c>
      <c r="B18" s="48" t="s">
        <v>77</v>
      </c>
      <c r="C18" s="41">
        <v>44926</v>
      </c>
      <c r="D18" s="42" t="s">
        <v>66</v>
      </c>
      <c r="E18" s="39" t="s">
        <v>67</v>
      </c>
      <c r="F18" s="42" t="s">
        <v>71</v>
      </c>
      <c r="G18" s="35"/>
      <c r="H18" s="29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3" ht="56.85" customHeight="1">
      <c r="A19" s="45">
        <v>8</v>
      </c>
      <c r="B19" s="48" t="s">
        <v>78</v>
      </c>
      <c r="C19" s="41">
        <v>45107</v>
      </c>
      <c r="D19" s="42" t="s">
        <v>66</v>
      </c>
      <c r="E19" s="39" t="s">
        <v>67</v>
      </c>
      <c r="F19" s="42" t="s">
        <v>71</v>
      </c>
      <c r="G19" s="35"/>
      <c r="H19" s="29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3" ht="77.099999999999994" customHeight="1">
      <c r="A20" s="39">
        <v>9</v>
      </c>
      <c r="B20" s="48" t="s">
        <v>79</v>
      </c>
      <c r="C20" s="41">
        <v>44926</v>
      </c>
      <c r="D20" s="42" t="s">
        <v>66</v>
      </c>
      <c r="E20" s="39" t="s">
        <v>67</v>
      </c>
      <c r="F20" s="42" t="s">
        <v>71</v>
      </c>
      <c r="G20" s="35"/>
      <c r="H20" s="29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3" ht="70.5" customHeight="1">
      <c r="A21" s="39">
        <v>10</v>
      </c>
      <c r="B21" s="48" t="s">
        <v>80</v>
      </c>
      <c r="C21" s="41">
        <v>44926</v>
      </c>
      <c r="D21" s="42" t="s">
        <v>66</v>
      </c>
      <c r="E21" s="39" t="s">
        <v>67</v>
      </c>
      <c r="F21" s="42" t="s">
        <v>71</v>
      </c>
      <c r="G21" s="35"/>
      <c r="H21" s="29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3" ht="56.85" customHeight="1">
      <c r="A22" s="45">
        <v>11</v>
      </c>
      <c r="B22" s="48" t="s">
        <v>81</v>
      </c>
      <c r="C22" s="41">
        <v>44926</v>
      </c>
      <c r="D22" s="42" t="s">
        <v>66</v>
      </c>
      <c r="E22" s="39" t="s">
        <v>67</v>
      </c>
      <c r="F22" s="42" t="s">
        <v>71</v>
      </c>
      <c r="G22" s="35"/>
      <c r="H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3" ht="56.85" customHeight="1">
      <c r="A23" s="39">
        <v>12</v>
      </c>
      <c r="B23" s="48" t="s">
        <v>82</v>
      </c>
      <c r="C23" s="41">
        <v>44926</v>
      </c>
      <c r="D23" s="42" t="s">
        <v>66</v>
      </c>
      <c r="E23" s="39" t="s">
        <v>67</v>
      </c>
      <c r="F23" s="42" t="s">
        <v>71</v>
      </c>
      <c r="G23" s="35"/>
      <c r="H23" s="2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3" ht="56.85" customHeight="1">
      <c r="A24" s="39">
        <v>13</v>
      </c>
      <c r="B24" s="48" t="s">
        <v>83</v>
      </c>
      <c r="C24" s="41">
        <v>44926</v>
      </c>
      <c r="D24" s="42" t="s">
        <v>66</v>
      </c>
      <c r="E24" s="39" t="s">
        <v>67</v>
      </c>
      <c r="F24" s="42" t="s">
        <v>84</v>
      </c>
      <c r="G24" s="35"/>
      <c r="H24" s="29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3" ht="56.85" customHeight="1">
      <c r="A25" s="45">
        <v>14</v>
      </c>
      <c r="B25" s="48" t="s">
        <v>85</v>
      </c>
      <c r="C25" s="41">
        <v>44926</v>
      </c>
      <c r="D25" s="42" t="s">
        <v>66</v>
      </c>
      <c r="E25" s="39" t="s">
        <v>67</v>
      </c>
      <c r="F25" s="42" t="s">
        <v>71</v>
      </c>
      <c r="G25" s="35"/>
      <c r="H25" s="29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3" ht="56.85" customHeight="1">
      <c r="A26" s="39">
        <v>15</v>
      </c>
      <c r="B26" s="48" t="s">
        <v>86</v>
      </c>
      <c r="C26" s="41">
        <v>44926</v>
      </c>
      <c r="D26" s="42" t="s">
        <v>66</v>
      </c>
      <c r="E26" s="39" t="s">
        <v>67</v>
      </c>
      <c r="F26" s="42" t="s">
        <v>71</v>
      </c>
      <c r="G26" s="35"/>
      <c r="H26" s="29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3" ht="56.85" customHeight="1">
      <c r="A27" s="39">
        <v>16</v>
      </c>
      <c r="B27" s="48" t="s">
        <v>87</v>
      </c>
      <c r="C27" s="41">
        <v>41631</v>
      </c>
      <c r="D27" s="42" t="s">
        <v>66</v>
      </c>
      <c r="E27" s="39" t="s">
        <v>67</v>
      </c>
      <c r="F27" s="42" t="s">
        <v>71</v>
      </c>
      <c r="G27" s="35"/>
      <c r="H27" s="2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3" ht="56.85" customHeight="1">
      <c r="A28" s="49">
        <v>17</v>
      </c>
      <c r="B28" s="48" t="s">
        <v>88</v>
      </c>
      <c r="C28" s="41">
        <v>44742</v>
      </c>
      <c r="D28" s="42" t="s">
        <v>66</v>
      </c>
      <c r="E28" s="39" t="s">
        <v>63</v>
      </c>
      <c r="F28" s="42"/>
      <c r="G28" s="35"/>
      <c r="H28" s="29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3" ht="56.85" customHeight="1">
      <c r="A29" s="50">
        <v>18</v>
      </c>
      <c r="B29" s="48" t="s">
        <v>89</v>
      </c>
      <c r="C29" s="41">
        <v>44926</v>
      </c>
      <c r="D29" s="42" t="s">
        <v>66</v>
      </c>
      <c r="E29" s="39" t="s">
        <v>67</v>
      </c>
      <c r="F29" s="42" t="s">
        <v>71</v>
      </c>
      <c r="G29" s="35"/>
      <c r="H29" s="29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3" ht="28.5" customHeight="1">
      <c r="A30" s="28"/>
      <c r="B30" s="51"/>
      <c r="C30" s="51"/>
      <c r="D30" s="51"/>
      <c r="E30" s="34"/>
      <c r="F30" s="29"/>
      <c r="G30" s="35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8"/>
      <c r="S30" s="28"/>
      <c r="T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1:33" ht="33.75" customHeight="1">
      <c r="A31" s="28"/>
      <c r="B31" s="52" t="s">
        <v>90</v>
      </c>
      <c r="C31" s="53"/>
      <c r="D31" s="53"/>
      <c r="E31" s="34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8"/>
      <c r="S31" s="28"/>
      <c r="T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3" ht="74.25" customHeight="1">
      <c r="A32" s="28"/>
      <c r="B32" s="54" t="s">
        <v>91</v>
      </c>
      <c r="C32" s="54" t="s">
        <v>92</v>
      </c>
      <c r="D32" s="54" t="s">
        <v>93</v>
      </c>
      <c r="E32" s="34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8"/>
      <c r="S32" s="28"/>
      <c r="T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3" ht="58.5" customHeight="1">
      <c r="A33" s="28"/>
      <c r="B33" s="55">
        <f>COUNTA(B12:B29)</f>
        <v>18</v>
      </c>
      <c r="C33" s="55">
        <f>COUNTIFS($E12:$E29,"REALIZADO")</f>
        <v>1</v>
      </c>
      <c r="D33" s="56">
        <f>C33/B33</f>
        <v>5.5555555555555552E-2</v>
      </c>
      <c r="E33" s="34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8"/>
      <c r="S33" s="28"/>
      <c r="T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:33" ht="58.5" customHeight="1">
      <c r="A34" s="28"/>
      <c r="B34" s="57"/>
      <c r="C34" s="57"/>
      <c r="D34" s="58"/>
      <c r="E34" s="34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8"/>
      <c r="S34" s="28"/>
      <c r="T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1:33" ht="58.5" customHeight="1">
      <c r="A35" s="28"/>
      <c r="B35" s="57"/>
      <c r="C35" s="57"/>
      <c r="D35" s="58"/>
      <c r="E35" s="34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8"/>
      <c r="S35" s="28"/>
      <c r="T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1:33" ht="18.75" customHeight="1">
      <c r="A36" s="28"/>
      <c r="B36" s="156" t="s">
        <v>94</v>
      </c>
      <c r="C36" s="156"/>
      <c r="D36" s="156"/>
      <c r="E36" s="156"/>
      <c r="F36" s="156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8"/>
      <c r="S36" s="28"/>
      <c r="T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1:33" ht="58.5" customHeight="1">
      <c r="A37" s="28"/>
      <c r="B37" s="156"/>
      <c r="C37" s="156"/>
      <c r="D37" s="156"/>
      <c r="E37" s="156"/>
      <c r="F37" s="156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8"/>
      <c r="S37" s="28"/>
      <c r="T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:33">
      <c r="A38" s="28"/>
      <c r="B38" s="156"/>
      <c r="C38" s="156"/>
      <c r="D38" s="156"/>
      <c r="E38" s="156"/>
      <c r="F38" s="156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</row>
    <row r="39" spans="1:33">
      <c r="A39" s="157"/>
      <c r="B39" s="60"/>
      <c r="C39" s="28"/>
      <c r="D39" s="28"/>
      <c r="E39" s="61"/>
      <c r="F39" s="62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29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1:33" ht="42.75" customHeight="1">
      <c r="A40" s="157"/>
      <c r="B40" s="158" t="s">
        <v>95</v>
      </c>
      <c r="C40" s="158"/>
      <c r="D40" s="28"/>
      <c r="E40" s="61"/>
      <c r="F40" s="62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29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1:33" ht="28.5" customHeight="1">
      <c r="A41" s="157"/>
      <c r="B41" s="159" t="s">
        <v>96</v>
      </c>
      <c r="C41" s="159"/>
      <c r="D41" s="159"/>
      <c r="E41" s="159"/>
      <c r="F41" s="159"/>
      <c r="G41" s="159"/>
      <c r="H41" s="61"/>
      <c r="I41" s="61"/>
      <c r="J41" s="61"/>
      <c r="K41" s="61"/>
      <c r="L41" s="61"/>
      <c r="M41" s="61"/>
      <c r="N41" s="61"/>
      <c r="O41" s="61"/>
      <c r="P41" s="61"/>
      <c r="Q41" s="29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</row>
    <row r="42" spans="1:33" ht="18.75" customHeight="1">
      <c r="A42" s="157"/>
      <c r="B42" s="159"/>
      <c r="C42" s="159"/>
      <c r="D42" s="159"/>
      <c r="E42" s="159"/>
      <c r="F42" s="159"/>
      <c r="G42" s="159"/>
      <c r="H42" s="61"/>
      <c r="I42" s="61"/>
      <c r="J42" s="61"/>
      <c r="K42" s="61"/>
      <c r="L42" s="61"/>
      <c r="M42" s="61"/>
      <c r="N42" s="61"/>
      <c r="O42" s="61"/>
      <c r="P42" s="61"/>
      <c r="Q42" s="29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</row>
    <row r="43" spans="1:33" ht="18.75" customHeight="1">
      <c r="A43" s="157"/>
      <c r="B43" s="159"/>
      <c r="C43" s="159"/>
      <c r="D43" s="159"/>
      <c r="E43" s="159"/>
      <c r="F43" s="159"/>
      <c r="G43" s="159"/>
      <c r="H43" s="61"/>
      <c r="I43" s="61"/>
      <c r="J43" s="61"/>
      <c r="K43" s="61"/>
      <c r="L43" s="61"/>
      <c r="M43" s="61"/>
      <c r="N43" s="61"/>
      <c r="O43" s="61"/>
      <c r="P43" s="61"/>
      <c r="Q43" s="29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</row>
    <row r="44" spans="1:33" ht="18.75" customHeight="1">
      <c r="A44" s="157"/>
      <c r="B44" s="159"/>
      <c r="C44" s="159"/>
      <c r="D44" s="159"/>
      <c r="E44" s="159"/>
      <c r="F44" s="159"/>
      <c r="G44" s="159"/>
      <c r="H44" s="61"/>
      <c r="I44" s="61"/>
      <c r="J44" s="61"/>
      <c r="K44" s="61"/>
      <c r="L44" s="61"/>
      <c r="M44" s="61"/>
      <c r="N44" s="61"/>
      <c r="O44" s="61"/>
      <c r="P44" s="61"/>
      <c r="Q44" s="29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</row>
    <row r="45" spans="1:33" ht="33.200000000000003" customHeight="1">
      <c r="A45" s="59"/>
      <c r="B45" s="63"/>
      <c r="C45" s="64"/>
      <c r="D45" s="64"/>
      <c r="E45" s="64"/>
      <c r="F45" s="65"/>
      <c r="G45" s="66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1:33" ht="33.200000000000003" customHeight="1">
      <c r="A46" s="59"/>
      <c r="B46" s="63"/>
      <c r="C46" s="64"/>
      <c r="D46" s="64"/>
      <c r="E46" s="64"/>
      <c r="F46" s="65"/>
      <c r="G46" s="66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1:33" ht="33.200000000000003" customHeight="1">
      <c r="A47" s="59"/>
      <c r="B47" s="63"/>
      <c r="C47" s="64"/>
      <c r="D47" s="64"/>
      <c r="E47" s="64"/>
      <c r="F47" s="65"/>
      <c r="G47" s="66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</row>
    <row r="48" spans="1:33" ht="33.200000000000003" customHeight="1">
      <c r="A48" s="59"/>
      <c r="B48" s="160"/>
      <c r="C48" s="160"/>
      <c r="D48" s="160"/>
      <c r="E48" s="160"/>
      <c r="F48" s="160"/>
      <c r="G48" s="160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1:33" ht="33.200000000000003" customHeight="1">
      <c r="A49" s="59"/>
      <c r="B49" s="68"/>
      <c r="C49" s="64"/>
      <c r="D49" s="64"/>
      <c r="E49" s="64"/>
      <c r="F49" s="65"/>
      <c r="G49" s="66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 ht="33.200000000000003" customHeight="1">
      <c r="A50" s="59"/>
      <c r="B50" s="63"/>
      <c r="C50" s="64"/>
      <c r="D50" s="64"/>
      <c r="E50" s="64"/>
      <c r="F50" s="65"/>
      <c r="G50" s="66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</row>
    <row r="51" spans="1:33" s="28" customFormat="1" ht="33.200000000000003" customHeight="1">
      <c r="B51" s="68"/>
      <c r="C51" s="69"/>
      <c r="D51" s="69"/>
      <c r="E51" s="64"/>
      <c r="F51" s="65"/>
      <c r="G51" s="66"/>
      <c r="H51" s="29"/>
      <c r="I51" s="29"/>
      <c r="J51" s="29"/>
      <c r="K51" s="29"/>
      <c r="L51" s="29"/>
      <c r="M51" s="29"/>
      <c r="N51" s="29"/>
      <c r="O51" s="29"/>
      <c r="P51" s="29"/>
      <c r="Q51" s="29"/>
    </row>
    <row r="52" spans="1:33" s="28" customFormat="1" ht="33.200000000000003" customHeight="1">
      <c r="B52" s="68"/>
      <c r="C52" s="69"/>
      <c r="D52" s="69"/>
      <c r="E52" s="64"/>
      <c r="F52" s="65"/>
      <c r="G52" s="66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33" s="28" customFormat="1" ht="33.200000000000003" customHeight="1">
      <c r="B53" s="68"/>
      <c r="C53" s="69"/>
      <c r="D53" s="69"/>
      <c r="E53" s="69"/>
      <c r="F53" s="65"/>
      <c r="G53" s="66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1:33" s="28" customFormat="1" ht="33.200000000000003" customHeight="1">
      <c r="B54" s="68"/>
      <c r="C54" s="64"/>
      <c r="D54" s="64"/>
      <c r="E54" s="64"/>
      <c r="F54" s="65"/>
      <c r="G54" s="66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1:33" s="28" customFormat="1" ht="33.200000000000003" customHeight="1">
      <c r="B55" s="68"/>
      <c r="C55" s="64"/>
      <c r="D55" s="64"/>
      <c r="E55" s="64"/>
      <c r="F55" s="65"/>
      <c r="G55" s="66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33" s="28" customFormat="1" ht="33.200000000000003" customHeight="1">
      <c r="B56" s="68"/>
      <c r="C56" s="69"/>
      <c r="D56" s="69"/>
      <c r="E56" s="69"/>
      <c r="F56" s="65"/>
      <c r="G56" s="66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33" s="28" customFormat="1" ht="33.200000000000003" customHeight="1">
      <c r="B57" s="68"/>
      <c r="C57" s="69"/>
      <c r="D57" s="69"/>
      <c r="E57" s="69"/>
      <c r="F57" s="65"/>
      <c r="G57" s="66"/>
      <c r="H57" s="29"/>
      <c r="I57" s="29"/>
      <c r="J57" s="29"/>
      <c r="K57" s="29"/>
      <c r="L57" s="29"/>
      <c r="M57" s="29"/>
      <c r="N57" s="29"/>
      <c r="O57" s="29"/>
      <c r="P57" s="29"/>
      <c r="Q57" s="29"/>
    </row>
    <row r="58" spans="1:33" s="28" customFormat="1" ht="33.200000000000003" customHeight="1">
      <c r="B58" s="68"/>
      <c r="C58" s="69"/>
      <c r="D58" s="69"/>
      <c r="E58" s="69"/>
      <c r="F58" s="65"/>
      <c r="G58" s="66"/>
      <c r="H58" s="29"/>
      <c r="I58" s="29"/>
      <c r="J58" s="29"/>
      <c r="K58" s="29"/>
      <c r="L58" s="29"/>
      <c r="M58" s="29"/>
      <c r="N58" s="29"/>
      <c r="O58" s="29"/>
      <c r="P58" s="29"/>
      <c r="Q58" s="29"/>
    </row>
    <row r="59" spans="1:33" s="28" customFormat="1" ht="33.200000000000003" customHeight="1">
      <c r="B59" s="68"/>
      <c r="C59" s="69"/>
      <c r="D59" s="69"/>
      <c r="E59" s="69"/>
      <c r="F59" s="65"/>
      <c r="G59" s="66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1:33" s="28" customFormat="1" ht="33.200000000000003" customHeight="1">
      <c r="B60" s="68"/>
      <c r="C60" s="64"/>
      <c r="D60" s="64"/>
      <c r="E60" s="64"/>
      <c r="F60" s="65"/>
      <c r="G60" s="66"/>
      <c r="H60" s="29"/>
      <c r="I60" s="29"/>
      <c r="J60" s="29"/>
      <c r="K60" s="29"/>
      <c r="L60" s="29"/>
      <c r="M60" s="29"/>
      <c r="N60" s="29"/>
      <c r="O60" s="29"/>
      <c r="P60" s="29"/>
      <c r="Q60" s="29"/>
    </row>
    <row r="61" spans="1:33" s="28" customFormat="1" ht="33.200000000000003" customHeight="1">
      <c r="B61" s="161"/>
      <c r="C61" s="161"/>
      <c r="D61" s="161"/>
      <c r="E61" s="161"/>
      <c r="F61" s="161"/>
      <c r="G61" s="66"/>
      <c r="H61" s="29"/>
      <c r="I61" s="29"/>
      <c r="J61" s="29"/>
      <c r="K61" s="29"/>
      <c r="L61" s="29"/>
      <c r="M61" s="29"/>
      <c r="N61" s="29"/>
      <c r="O61" s="29"/>
      <c r="P61" s="29"/>
      <c r="Q61" s="29"/>
    </row>
    <row r="62" spans="1:33" s="28" customFormat="1" ht="33.200000000000003" customHeight="1">
      <c r="B62" s="70"/>
      <c r="C62" s="71"/>
      <c r="D62" s="71"/>
      <c r="E62" s="71"/>
      <c r="F62" s="72"/>
      <c r="G62" s="73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1:33" s="28" customFormat="1" ht="15.75" customHeight="1">
      <c r="B63" s="74"/>
      <c r="C63" s="74"/>
      <c r="D63" s="74"/>
      <c r="E63" s="74"/>
      <c r="F63" s="74"/>
      <c r="G63" s="74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spans="1:33" s="28" customFormat="1" ht="49.5" customHeight="1">
      <c r="B64" s="158" t="s">
        <v>97</v>
      </c>
      <c r="C64" s="158"/>
      <c r="D64" s="158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</row>
    <row r="65" spans="1:33" s="28" customFormat="1" ht="15.75" customHeight="1">
      <c r="B65" s="159" t="s">
        <v>98</v>
      </c>
      <c r="C65" s="159"/>
      <c r="D65" s="159"/>
      <c r="E65" s="159"/>
      <c r="F65" s="159"/>
      <c r="G65" s="159"/>
      <c r="H65" s="29"/>
      <c r="I65" s="29"/>
      <c r="J65" s="29"/>
      <c r="K65" s="29"/>
      <c r="L65" s="29"/>
      <c r="M65" s="29"/>
      <c r="N65" s="29"/>
      <c r="O65" s="29"/>
      <c r="P65" s="29"/>
      <c r="Q65" s="29"/>
    </row>
    <row r="66" spans="1:33" s="28" customFormat="1" ht="15.75" customHeight="1">
      <c r="B66" s="159"/>
      <c r="C66" s="159"/>
      <c r="D66" s="159"/>
      <c r="E66" s="159"/>
      <c r="F66" s="159"/>
      <c r="G66" s="159"/>
      <c r="H66" s="29"/>
      <c r="I66" s="29"/>
      <c r="J66" s="29"/>
      <c r="K66" s="29"/>
      <c r="L66" s="29"/>
      <c r="M66" s="29"/>
      <c r="N66" s="29"/>
      <c r="O66" s="29"/>
      <c r="P66" s="29"/>
      <c r="Q66" s="29"/>
    </row>
    <row r="67" spans="1:33" s="28" customFormat="1" ht="15.75" customHeight="1">
      <c r="B67" s="159"/>
      <c r="C67" s="159"/>
      <c r="D67" s="159"/>
      <c r="E67" s="159"/>
      <c r="F67" s="159"/>
      <c r="G67" s="159"/>
      <c r="H67" s="29"/>
      <c r="I67" s="29"/>
      <c r="J67" s="29"/>
      <c r="K67" s="29"/>
      <c r="L67" s="29"/>
      <c r="M67" s="29"/>
      <c r="N67" s="29"/>
      <c r="O67" s="29"/>
      <c r="P67" s="29"/>
      <c r="Q67" s="29"/>
    </row>
    <row r="68" spans="1:33" s="28" customFormat="1" ht="15.75" customHeight="1">
      <c r="B68" s="159"/>
      <c r="C68" s="159"/>
      <c r="D68" s="159"/>
      <c r="E68" s="159"/>
      <c r="F68" s="159"/>
      <c r="G68" s="159"/>
      <c r="H68" s="29"/>
      <c r="I68" s="29"/>
      <c r="J68" s="29"/>
      <c r="K68" s="29"/>
      <c r="L68" s="29"/>
      <c r="M68" s="29"/>
      <c r="N68" s="29"/>
      <c r="O68" s="29"/>
      <c r="P68" s="29"/>
      <c r="Q68" s="29"/>
    </row>
    <row r="69" spans="1:33" s="28" customFormat="1" ht="17.25" customHeight="1">
      <c r="B69" s="159"/>
      <c r="C69" s="159"/>
      <c r="D69" s="159"/>
      <c r="E69" s="159"/>
      <c r="F69" s="159"/>
      <c r="G69" s="159"/>
      <c r="H69" s="29"/>
      <c r="I69" s="29"/>
      <c r="J69" s="29"/>
      <c r="K69" s="29"/>
      <c r="L69" s="29"/>
      <c r="M69" s="29"/>
      <c r="N69" s="29"/>
      <c r="O69" s="29"/>
      <c r="P69" s="29"/>
      <c r="Q69" s="29"/>
    </row>
    <row r="70" spans="1:33" s="28" customFormat="1" ht="39.6" customHeight="1">
      <c r="B70" s="162"/>
      <c r="C70" s="162"/>
      <c r="D70" s="162"/>
      <c r="E70" s="162"/>
      <c r="F70" s="162"/>
      <c r="G70" s="162"/>
      <c r="H70" s="29"/>
      <c r="I70" s="29"/>
      <c r="J70" s="29"/>
      <c r="K70" s="29"/>
      <c r="L70" s="29"/>
      <c r="M70" s="29"/>
      <c r="N70" s="29"/>
      <c r="O70" s="29"/>
      <c r="P70" s="29"/>
      <c r="Q70" s="29"/>
    </row>
    <row r="71" spans="1:33" s="28" customFormat="1" ht="39.6" customHeight="1">
      <c r="B71" s="162"/>
      <c r="C71" s="162"/>
      <c r="D71" s="162"/>
      <c r="E71" s="162"/>
      <c r="F71" s="162"/>
      <c r="G71" s="162"/>
      <c r="H71" s="29"/>
      <c r="I71" s="29"/>
      <c r="J71" s="29"/>
      <c r="K71" s="29"/>
      <c r="L71" s="29"/>
      <c r="M71" s="29"/>
      <c r="N71" s="29"/>
      <c r="O71" s="29"/>
      <c r="P71" s="29"/>
      <c r="Q71" s="29"/>
    </row>
    <row r="72" spans="1:33" s="28" customFormat="1" ht="39.6" customHeight="1">
      <c r="B72" s="162"/>
      <c r="C72" s="162"/>
      <c r="D72" s="162"/>
      <c r="E72" s="162"/>
      <c r="F72" s="162"/>
      <c r="G72" s="162"/>
      <c r="H72" s="29"/>
      <c r="I72" s="29"/>
      <c r="J72" s="29"/>
      <c r="K72" s="29"/>
      <c r="L72" s="29"/>
      <c r="M72" s="29"/>
      <c r="N72" s="29"/>
      <c r="O72" s="29"/>
      <c r="P72" s="29"/>
      <c r="Q72" s="29"/>
    </row>
    <row r="73" spans="1:33" s="28" customFormat="1" ht="39.6" customHeight="1">
      <c r="B73" s="163"/>
      <c r="C73" s="163"/>
      <c r="D73" s="163"/>
      <c r="E73" s="163"/>
      <c r="F73" s="163"/>
      <c r="G73" s="163"/>
      <c r="H73" s="29"/>
      <c r="I73" s="29"/>
      <c r="J73" s="29"/>
      <c r="K73" s="29"/>
      <c r="L73" s="29"/>
      <c r="M73" s="29"/>
      <c r="N73" s="29"/>
      <c r="O73" s="29"/>
      <c r="P73" s="29"/>
      <c r="Q73" s="29"/>
    </row>
    <row r="74" spans="1:33" s="28" customFormat="1" ht="39.6" customHeight="1">
      <c r="B74" s="164"/>
      <c r="C74" s="164"/>
      <c r="D74" s="164"/>
      <c r="E74" s="164"/>
      <c r="F74" s="164"/>
      <c r="G74" s="164"/>
      <c r="H74" s="29"/>
      <c r="I74" s="29"/>
      <c r="J74" s="29"/>
      <c r="K74" s="29"/>
      <c r="L74" s="29"/>
      <c r="M74" s="29"/>
      <c r="N74" s="29"/>
      <c r="O74" s="29"/>
      <c r="P74" s="29"/>
      <c r="Q74" s="29"/>
    </row>
    <row r="75" spans="1:33" s="28" customFormat="1" ht="39.6" customHeight="1">
      <c r="B75" s="164"/>
      <c r="C75" s="164"/>
      <c r="D75" s="164"/>
      <c r="E75" s="164"/>
      <c r="F75" s="164"/>
      <c r="G75" s="164"/>
      <c r="H75" s="29"/>
      <c r="I75" s="29"/>
      <c r="J75" s="29"/>
      <c r="K75" s="29"/>
      <c r="L75" s="29"/>
      <c r="M75" s="29"/>
      <c r="N75" s="29"/>
      <c r="O75" s="29"/>
      <c r="P75" s="29"/>
      <c r="Q75" s="29"/>
    </row>
    <row r="76" spans="1:33" s="28" customFormat="1" ht="39.6" customHeight="1">
      <c r="B76" s="163"/>
      <c r="C76" s="163"/>
      <c r="D76" s="163"/>
      <c r="E76" s="163"/>
      <c r="F76" s="163"/>
      <c r="G76" s="163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33" s="28" customFormat="1" ht="39.6" customHeight="1">
      <c r="B77" s="165"/>
      <c r="C77" s="165"/>
      <c r="D77" s="165"/>
      <c r="E77" s="165"/>
      <c r="F77" s="165"/>
      <c r="G77" s="165"/>
      <c r="H77" s="29"/>
      <c r="I77" s="29"/>
      <c r="J77" s="29"/>
      <c r="K77" s="29"/>
      <c r="L77" s="29"/>
      <c r="M77" s="29"/>
      <c r="N77" s="29"/>
      <c r="O77" s="29"/>
      <c r="P77" s="29"/>
      <c r="Q77" s="29"/>
    </row>
    <row r="78" spans="1:33" s="28" customFormat="1" ht="39.6" customHeight="1">
      <c r="B78" s="160"/>
      <c r="C78" s="160"/>
      <c r="D78" s="160"/>
      <c r="E78" s="160"/>
      <c r="F78" s="160"/>
      <c r="G78" s="160"/>
      <c r="H78" s="29"/>
      <c r="I78" s="29"/>
      <c r="J78" s="29"/>
      <c r="K78" s="29"/>
      <c r="L78" s="29"/>
      <c r="M78" s="29"/>
      <c r="N78" s="29"/>
      <c r="O78" s="29"/>
      <c r="P78" s="29"/>
      <c r="Q78" s="29"/>
    </row>
    <row r="79" spans="1:33" ht="39.6" customHeight="1">
      <c r="A79" s="28"/>
      <c r="B79" s="160"/>
      <c r="C79" s="160"/>
      <c r="D79" s="160"/>
      <c r="E79" s="160"/>
      <c r="F79" s="160"/>
      <c r="G79" s="160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</row>
    <row r="80" spans="1:33" ht="39.6" customHeight="1">
      <c r="A80" s="28"/>
      <c r="B80" s="160"/>
      <c r="C80" s="160"/>
      <c r="D80" s="160"/>
      <c r="E80" s="160"/>
      <c r="F80" s="160"/>
      <c r="G80" s="160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  <row r="81" spans="1:33" ht="39.6" customHeight="1">
      <c r="A81" s="28"/>
      <c r="B81" s="160"/>
      <c r="C81" s="160"/>
      <c r="D81" s="160"/>
      <c r="E81" s="160"/>
      <c r="F81" s="160"/>
      <c r="G81" s="160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</row>
    <row r="82" spans="1:33" ht="39.6" customHeight="1">
      <c r="A82" s="28"/>
      <c r="B82" s="160"/>
      <c r="C82" s="160"/>
      <c r="D82" s="160"/>
      <c r="E82" s="160"/>
      <c r="F82" s="160"/>
      <c r="G82" s="160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</row>
    <row r="83" spans="1:33" ht="39.6" customHeight="1">
      <c r="A83" s="28"/>
      <c r="B83" s="160"/>
      <c r="C83" s="160"/>
      <c r="D83" s="160"/>
      <c r="E83" s="160"/>
      <c r="F83" s="160"/>
      <c r="G83" s="160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</row>
    <row r="84" spans="1:33" ht="39.6" customHeight="1">
      <c r="A84" s="28"/>
      <c r="B84" s="160"/>
      <c r="C84" s="160"/>
      <c r="D84" s="160"/>
      <c r="E84" s="160"/>
      <c r="F84" s="160"/>
      <c r="G84" s="160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</row>
    <row r="85" spans="1:33" ht="39.6" customHeight="1">
      <c r="A85" s="28"/>
      <c r="B85" s="167"/>
      <c r="C85" s="167"/>
      <c r="D85" s="167"/>
      <c r="E85" s="167"/>
      <c r="F85" s="167"/>
      <c r="G85" s="167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</row>
    <row r="86" spans="1:33" ht="39.6" customHeight="1">
      <c r="A86" s="28"/>
      <c r="B86" s="160"/>
      <c r="C86" s="160"/>
      <c r="D86" s="160"/>
      <c r="E86" s="160"/>
      <c r="F86" s="160"/>
      <c r="G86" s="160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</row>
    <row r="87" spans="1:33" ht="39.6" customHeight="1">
      <c r="A87" s="28"/>
      <c r="B87" s="160"/>
      <c r="C87" s="160"/>
      <c r="D87" s="160"/>
      <c r="E87" s="160"/>
      <c r="F87" s="160"/>
      <c r="G87" s="67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</row>
    <row r="88" spans="1:33" ht="39.6" customHeight="1">
      <c r="A88" s="28"/>
      <c r="B88" s="166"/>
      <c r="C88" s="166"/>
      <c r="D88" s="166"/>
      <c r="E88" s="166"/>
      <c r="F88" s="166"/>
      <c r="G88" s="166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</row>
    <row r="89" spans="1:33" ht="39.6" customHeight="1"/>
    <row r="90" spans="1:33" ht="39.6" customHeight="1"/>
    <row r="91" spans="1:33" ht="39.6" customHeight="1"/>
    <row r="92" spans="1:33" ht="15.75" customHeight="1"/>
    <row r="93" spans="1:33" ht="15.75" customHeight="1"/>
    <row r="94" spans="1:33" ht="15.75" customHeight="1"/>
    <row r="95" spans="1:33" ht="15.75" customHeight="1"/>
    <row r="96" spans="1:33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31">
    <mergeCell ref="B88:G88"/>
    <mergeCell ref="B83:G83"/>
    <mergeCell ref="B84:G84"/>
    <mergeCell ref="B85:G85"/>
    <mergeCell ref="B86:G86"/>
    <mergeCell ref="B87:F87"/>
    <mergeCell ref="B78:G78"/>
    <mergeCell ref="B79:G79"/>
    <mergeCell ref="B80:G80"/>
    <mergeCell ref="B81:G81"/>
    <mergeCell ref="B82:G82"/>
    <mergeCell ref="B73:G73"/>
    <mergeCell ref="B74:G74"/>
    <mergeCell ref="B75:G75"/>
    <mergeCell ref="B76:G76"/>
    <mergeCell ref="B77:G77"/>
    <mergeCell ref="B61:F61"/>
    <mergeCell ref="B64:D64"/>
    <mergeCell ref="B65:G69"/>
    <mergeCell ref="B70:G70"/>
    <mergeCell ref="B71:G72"/>
    <mergeCell ref="B36:F38"/>
    <mergeCell ref="A39:A44"/>
    <mergeCell ref="B40:C40"/>
    <mergeCell ref="B41:G44"/>
    <mergeCell ref="B48:G48"/>
    <mergeCell ref="B2:G3"/>
    <mergeCell ref="B4:G5"/>
    <mergeCell ref="B7:G7"/>
    <mergeCell ref="B8:D8"/>
    <mergeCell ref="E8:G8"/>
  </mergeCells>
  <conditionalFormatting sqref="E15:E17">
    <cfRule type="cellIs" dxfId="182" priority="2" operator="equal">
      <formula>"NÃO REALIZADO"</formula>
    </cfRule>
    <cfRule type="cellIs" dxfId="181" priority="3" operator="equal">
      <formula>"EM ELABORAÇÃO"</formula>
    </cfRule>
    <cfRule type="expression" dxfId="180" priority="4">
      <formula>NOT(ISERROR(SEARCH("REALIZADO",E15)))</formula>
    </cfRule>
  </conditionalFormatting>
  <conditionalFormatting sqref="E14">
    <cfRule type="cellIs" dxfId="179" priority="5" operator="equal">
      <formula>"NÃO REALIZADO"</formula>
    </cfRule>
    <cfRule type="cellIs" dxfId="178" priority="6" operator="equal">
      <formula>"EM ELABORAÇÃO"</formula>
    </cfRule>
    <cfRule type="expression" dxfId="177" priority="7">
      <formula>NOT(ISERROR(SEARCH("REALIZADO",E14)))</formula>
    </cfRule>
  </conditionalFormatting>
  <conditionalFormatting sqref="E12">
    <cfRule type="cellIs" dxfId="176" priority="8" operator="equal">
      <formula>"NÃO REALIZADO"</formula>
    </cfRule>
    <cfRule type="cellIs" dxfId="175" priority="9" operator="equal">
      <formula>"EM ELABORAÇÃO"</formula>
    </cfRule>
    <cfRule type="expression" dxfId="174" priority="10">
      <formula>NOT(ISERROR(SEARCH("REALIZADO",E12)))</formula>
    </cfRule>
  </conditionalFormatting>
  <conditionalFormatting sqref="E13">
    <cfRule type="cellIs" dxfId="173" priority="11" operator="equal">
      <formula>"NÃO REALIZADO"</formula>
    </cfRule>
    <cfRule type="cellIs" dxfId="172" priority="12" operator="equal">
      <formula>"EM ELABORAÇÃO"</formula>
    </cfRule>
    <cfRule type="expression" dxfId="171" priority="13">
      <formula>NOT(ISERROR(SEARCH("REALIZADO",E13)))</formula>
    </cfRule>
  </conditionalFormatting>
  <conditionalFormatting sqref="E18">
    <cfRule type="cellIs" dxfId="170" priority="14" operator="equal">
      <formula>"NÃO REALIZADO"</formula>
    </cfRule>
    <cfRule type="cellIs" dxfId="169" priority="15" operator="equal">
      <formula>"EM ELABORAÇÃO"</formula>
    </cfRule>
    <cfRule type="expression" dxfId="168" priority="16">
      <formula>NOT(ISERROR(SEARCH("REALIZADO",E18)))</formula>
    </cfRule>
  </conditionalFormatting>
  <conditionalFormatting sqref="E19">
    <cfRule type="cellIs" dxfId="167" priority="17" operator="equal">
      <formula>"NÃO REALIZADO"</formula>
    </cfRule>
    <cfRule type="cellIs" dxfId="166" priority="18" operator="equal">
      <formula>"EM ELABORAÇÃO"</formula>
    </cfRule>
    <cfRule type="expression" dxfId="165" priority="19">
      <formula>NOT(ISERROR(SEARCH("REALIZADO",E19)))</formula>
    </cfRule>
  </conditionalFormatting>
  <conditionalFormatting sqref="E20">
    <cfRule type="cellIs" dxfId="164" priority="20" operator="equal">
      <formula>"NÃO REALIZADO"</formula>
    </cfRule>
    <cfRule type="cellIs" dxfId="163" priority="21" operator="equal">
      <formula>"EM ELABORAÇÃO"</formula>
    </cfRule>
    <cfRule type="expression" dxfId="162" priority="22">
      <formula>NOT(ISERROR(SEARCH("REALIZADO",E20)))</formula>
    </cfRule>
  </conditionalFormatting>
  <conditionalFormatting sqref="E21">
    <cfRule type="cellIs" dxfId="161" priority="23" operator="equal">
      <formula>"NÃO REALIZADO"</formula>
    </cfRule>
    <cfRule type="cellIs" dxfId="160" priority="24" operator="equal">
      <formula>"EM ELABORAÇÃO"</formula>
    </cfRule>
    <cfRule type="expression" dxfId="159" priority="25">
      <formula>NOT(ISERROR(SEARCH("REALIZADO",E21)))</formula>
    </cfRule>
  </conditionalFormatting>
  <conditionalFormatting sqref="E22">
    <cfRule type="cellIs" dxfId="158" priority="26" operator="equal">
      <formula>"NÃO REALIZADO"</formula>
    </cfRule>
    <cfRule type="cellIs" dxfId="157" priority="27" operator="equal">
      <formula>"EM ELABORAÇÃO"</formula>
    </cfRule>
    <cfRule type="expression" dxfId="156" priority="28">
      <formula>NOT(ISERROR(SEARCH("REALIZADO",E22)))</formula>
    </cfRule>
  </conditionalFormatting>
  <conditionalFormatting sqref="E23">
    <cfRule type="cellIs" dxfId="155" priority="29" operator="equal">
      <formula>"NÃO REALIZADO"</formula>
    </cfRule>
    <cfRule type="cellIs" dxfId="154" priority="30" operator="equal">
      <formula>"EM ELABORAÇÃO"</formula>
    </cfRule>
    <cfRule type="expression" dxfId="153" priority="31">
      <formula>NOT(ISERROR(SEARCH("REALIZADO",E23)))</formula>
    </cfRule>
  </conditionalFormatting>
  <conditionalFormatting sqref="E24">
    <cfRule type="cellIs" dxfId="152" priority="32" operator="equal">
      <formula>"NÃO REALIZADO"</formula>
    </cfRule>
    <cfRule type="cellIs" dxfId="151" priority="33" operator="equal">
      <formula>"EM ELABORAÇÃO"</formula>
    </cfRule>
    <cfRule type="expression" dxfId="150" priority="34">
      <formula>NOT(ISERROR(SEARCH("REALIZADO",E24)))</formula>
    </cfRule>
  </conditionalFormatting>
  <conditionalFormatting sqref="E25">
    <cfRule type="cellIs" dxfId="149" priority="35" operator="equal">
      <formula>"NÃO REALIZADO"</formula>
    </cfRule>
    <cfRule type="cellIs" dxfId="148" priority="36" operator="equal">
      <formula>"EM ELABORAÇÃO"</formula>
    </cfRule>
    <cfRule type="expression" dxfId="147" priority="37">
      <formula>NOT(ISERROR(SEARCH("REALIZADO",E25)))</formula>
    </cfRule>
  </conditionalFormatting>
  <conditionalFormatting sqref="E26">
    <cfRule type="cellIs" dxfId="146" priority="38" operator="equal">
      <formula>"NÃO REALIZADO"</formula>
    </cfRule>
    <cfRule type="cellIs" dxfId="145" priority="39" operator="equal">
      <formula>"EM ELABORAÇÃO"</formula>
    </cfRule>
    <cfRule type="expression" dxfId="144" priority="40">
      <formula>NOT(ISERROR(SEARCH("REALIZADO",E26)))</formula>
    </cfRule>
  </conditionalFormatting>
  <conditionalFormatting sqref="E27">
    <cfRule type="cellIs" dxfId="143" priority="41" operator="equal">
      <formula>"NÃO REALIZADO"</formula>
    </cfRule>
    <cfRule type="cellIs" dxfId="142" priority="42" operator="equal">
      <formula>"EM ELABORAÇÃO"</formula>
    </cfRule>
    <cfRule type="expression" dxfId="141" priority="43">
      <formula>NOT(ISERROR(SEARCH("REALIZADO",E27)))</formula>
    </cfRule>
  </conditionalFormatting>
  <conditionalFormatting sqref="E29">
    <cfRule type="cellIs" dxfId="140" priority="44" operator="equal">
      <formula>"NÃO REALIZADO"</formula>
    </cfRule>
    <cfRule type="cellIs" dxfId="139" priority="45" operator="equal">
      <formula>"EM ELABORAÇÃO"</formula>
    </cfRule>
    <cfRule type="expression" dxfId="138" priority="46">
      <formula>NOT(ISERROR(SEARCH("REALIZADO",E29)))</formula>
    </cfRule>
  </conditionalFormatting>
  <conditionalFormatting sqref="E28">
    <cfRule type="cellIs" dxfId="137" priority="47" operator="equal">
      <formula>"NÃO REALIZADO"</formula>
    </cfRule>
    <cfRule type="cellIs" dxfId="136" priority="48" operator="equal">
      <formula>"EM ELABORAÇÃO"</formula>
    </cfRule>
    <cfRule type="expression" dxfId="135" priority="49">
      <formula>NOT(ISERROR(SEARCH("REALIZADO",E28)))</formula>
    </cfRule>
  </conditionalFormatting>
  <dataValidations count="4">
    <dataValidation type="list" allowBlank="1" showInputMessage="1" showErrorMessage="1" prompt=" - " sqref="E8:G8" xr:uid="{00000000-0002-0000-0200-000000000000}">
      <formula1>$U$8:$U$14</formula1>
      <formula2>0</formula2>
    </dataValidation>
    <dataValidation type="list" operator="equal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" xr:uid="{00000000-0002-0000-0200-000001000000}">
      <formula1>"UFSJ,CSA,CDB,CTAN,CCO,CAP,CSL,3 campi SJDR"</formula1>
      <formula2>0</formula2>
    </dataValidation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3:D29" xr:uid="{00000000-0002-0000-0200-000002000000}">
      <formula1>"UFSJ,CSA,CDB,CTAN,CCO,CAP,CSL,3 campi SJDR"</formula1>
      <formula2>0</formula2>
    </dataValidation>
    <dataValidation type="list" allowBlank="1" showErrorMessage="1" sqref="E12:E29" xr:uid="{00000000-0002-0000-0200-000003000000}">
      <formula1>$L$11:$L$12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MK59"/>
  <sheetViews>
    <sheetView topLeftCell="A10" zoomScale="80" zoomScaleNormal="80" workbookViewId="0">
      <selection activeCell="E30" activeCellId="11" sqref="E15:E16 E19 E20 E21 E22 E23 E24 E25 E26 E28 E29 E30"/>
    </sheetView>
  </sheetViews>
  <sheetFormatPr defaultRowHeight="15"/>
  <cols>
    <col min="1" max="1" width="9" style="37" customWidth="1"/>
    <col min="2" max="2" width="46.5703125" style="37" customWidth="1"/>
    <col min="3" max="3" width="32.42578125" style="76" customWidth="1"/>
    <col min="4" max="4" width="32.5703125" style="37" customWidth="1"/>
    <col min="5" max="5" width="18.42578125" style="37" customWidth="1"/>
    <col min="6" max="6" width="21.28515625" style="76" customWidth="1"/>
    <col min="7" max="7" width="27.5703125" style="37" customWidth="1"/>
    <col min="8" max="8" width="27" style="77" customWidth="1"/>
    <col min="9" max="9" width="20.5703125" style="77" customWidth="1"/>
    <col min="10" max="10" width="20.85546875" style="77" customWidth="1"/>
    <col min="11" max="11" width="29.5703125" style="77" customWidth="1"/>
    <col min="12" max="16" width="28" style="77" customWidth="1"/>
    <col min="17" max="17" width="22.42578125" style="37" customWidth="1"/>
    <col min="18" max="18" width="26.42578125" style="77" customWidth="1"/>
    <col min="19" max="21" width="8.5703125" style="37" customWidth="1"/>
    <col min="22" max="22" width="20.5703125" style="37" customWidth="1"/>
    <col min="23" max="23" width="40.28515625" style="37" customWidth="1"/>
    <col min="24" max="24" width="27.42578125" style="37" customWidth="1"/>
    <col min="25" max="1025" width="8.85546875" style="37" customWidth="1"/>
  </cols>
  <sheetData>
    <row r="2" spans="1:24" ht="15" customHeight="1">
      <c r="B2" s="168" t="s">
        <v>99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24" ht="34.5" customHeight="1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</row>
    <row r="4" spans="1:24" ht="39.75" customHeight="1">
      <c r="B4" s="169" t="s">
        <v>100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</row>
    <row r="5" spans="1:24" ht="39.75" customHeight="1">
      <c r="B5" s="170" t="s">
        <v>101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</row>
    <row r="6" spans="1:24" ht="39.75" customHeight="1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24" ht="39.75" customHeight="1">
      <c r="B7" s="78"/>
      <c r="C7" s="171" t="s">
        <v>102</v>
      </c>
      <c r="D7" s="171"/>
      <c r="E7" s="171"/>
      <c r="F7" s="171"/>
      <c r="G7" s="171"/>
      <c r="I7" s="78"/>
      <c r="J7" s="78"/>
      <c r="K7" s="78"/>
      <c r="L7" s="78"/>
      <c r="M7" s="78"/>
      <c r="N7" s="78"/>
      <c r="O7" s="78"/>
      <c r="P7" s="78"/>
      <c r="Q7" s="78"/>
    </row>
    <row r="8" spans="1:24" ht="11.25" customHeight="1">
      <c r="B8" s="78"/>
      <c r="C8" s="171"/>
      <c r="D8" s="171"/>
      <c r="E8" s="171"/>
      <c r="F8" s="171"/>
      <c r="G8" s="171"/>
      <c r="I8" s="78"/>
      <c r="J8" s="78"/>
      <c r="K8" s="78"/>
      <c r="L8" s="78"/>
      <c r="M8" s="78"/>
      <c r="N8" s="78"/>
      <c r="O8" s="78"/>
      <c r="P8" s="78"/>
      <c r="Q8" s="78"/>
    </row>
    <row r="9" spans="1:24" ht="76.5" customHeight="1">
      <c r="B9" s="78"/>
      <c r="C9" s="172" t="s">
        <v>103</v>
      </c>
      <c r="D9" s="79" t="s">
        <v>104</v>
      </c>
      <c r="E9" s="79" t="s">
        <v>105</v>
      </c>
      <c r="F9" s="79" t="s">
        <v>106</v>
      </c>
      <c r="G9" s="79" t="s">
        <v>107</v>
      </c>
      <c r="I9" s="78"/>
      <c r="J9" s="78"/>
      <c r="K9" s="78"/>
      <c r="L9" s="78"/>
      <c r="M9" s="78"/>
      <c r="N9" s="78"/>
      <c r="O9" s="78"/>
      <c r="P9" s="78"/>
      <c r="Q9" s="78"/>
    </row>
    <row r="10" spans="1:24" ht="52.5" customHeight="1">
      <c r="B10" s="78"/>
      <c r="C10" s="172"/>
      <c r="D10" s="80">
        <v>1.2</v>
      </c>
      <c r="E10" s="80" t="s">
        <v>108</v>
      </c>
      <c r="F10" s="80" t="s">
        <v>109</v>
      </c>
      <c r="G10" s="80" t="s">
        <v>110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24" s="37" customFormat="1" ht="28.5" customHeight="1">
      <c r="A11" s="81"/>
      <c r="B11" s="82"/>
      <c r="C11" s="83"/>
      <c r="D11" s="82"/>
      <c r="E11" s="82"/>
      <c r="F11" s="83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77">
        <v>1</v>
      </c>
      <c r="S11" s="37" t="s">
        <v>111</v>
      </c>
      <c r="U11" s="37" t="s">
        <v>112</v>
      </c>
      <c r="W11" s="37" t="s">
        <v>113</v>
      </c>
      <c r="X11" s="37" t="s">
        <v>63</v>
      </c>
    </row>
    <row r="12" spans="1:24" s="43" customFormat="1" ht="15.75" customHeight="1">
      <c r="A12" s="81"/>
      <c r="B12" s="173" t="s">
        <v>114</v>
      </c>
      <c r="C12" s="174" t="s">
        <v>115</v>
      </c>
      <c r="D12" s="174"/>
      <c r="E12" s="174"/>
      <c r="F12" s="174" t="s">
        <v>116</v>
      </c>
      <c r="G12" s="174"/>
      <c r="H12" s="174"/>
      <c r="I12" s="174"/>
      <c r="J12" s="174" t="s">
        <v>117</v>
      </c>
      <c r="K12" s="174"/>
      <c r="L12" s="174"/>
      <c r="M12" s="84"/>
      <c r="N12" s="84"/>
      <c r="O12" s="84"/>
      <c r="P12" s="84"/>
      <c r="Q12" s="84"/>
      <c r="R12" s="85">
        <v>2</v>
      </c>
      <c r="S12" s="43" t="s">
        <v>118</v>
      </c>
      <c r="U12" s="43" t="s">
        <v>119</v>
      </c>
      <c r="W12" s="43" t="s">
        <v>120</v>
      </c>
      <c r="X12" s="43" t="s">
        <v>69</v>
      </c>
    </row>
    <row r="13" spans="1:24" s="43" customFormat="1" ht="38.1" customHeight="1">
      <c r="A13" s="81"/>
      <c r="B13" s="173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84"/>
      <c r="N13" s="84"/>
      <c r="O13" s="84"/>
      <c r="P13" s="84"/>
      <c r="Q13" s="84"/>
      <c r="R13" s="85">
        <v>3</v>
      </c>
      <c r="U13" s="43" t="s">
        <v>121</v>
      </c>
      <c r="W13" s="43" t="s">
        <v>122</v>
      </c>
      <c r="X13" s="43" t="s">
        <v>67</v>
      </c>
    </row>
    <row r="14" spans="1:24" s="94" customFormat="1" ht="75">
      <c r="A14" s="81"/>
      <c r="B14" s="173"/>
      <c r="C14" s="86" t="s">
        <v>123</v>
      </c>
      <c r="D14" s="87" t="s">
        <v>124</v>
      </c>
      <c r="E14" s="88" t="s">
        <v>125</v>
      </c>
      <c r="F14" s="89" t="s">
        <v>126</v>
      </c>
      <c r="G14" s="90" t="s">
        <v>127</v>
      </c>
      <c r="H14" s="90" t="s">
        <v>128</v>
      </c>
      <c r="I14" s="91" t="s">
        <v>129</v>
      </c>
      <c r="J14" s="92" t="s">
        <v>130</v>
      </c>
      <c r="K14" s="92" t="s">
        <v>131</v>
      </c>
      <c r="L14" s="93" t="s">
        <v>132</v>
      </c>
      <c r="R14" s="95">
        <v>4</v>
      </c>
      <c r="U14" s="94" t="s">
        <v>133</v>
      </c>
      <c r="W14" s="94" t="s">
        <v>134</v>
      </c>
    </row>
    <row r="15" spans="1:24" s="94" customFormat="1" ht="44.1" customHeight="1">
      <c r="A15" s="96">
        <v>1</v>
      </c>
      <c r="B15" s="97" t="s">
        <v>65</v>
      </c>
      <c r="C15" s="92" t="s">
        <v>135</v>
      </c>
      <c r="D15" s="92" t="s">
        <v>136</v>
      </c>
      <c r="E15" s="92" t="s">
        <v>137</v>
      </c>
      <c r="F15" s="98">
        <v>4</v>
      </c>
      <c r="G15" s="99">
        <v>2</v>
      </c>
      <c r="H15" s="100">
        <f t="shared" ref="H15:H32" si="0">F15*G15</f>
        <v>8</v>
      </c>
      <c r="I15" s="101" t="str">
        <f t="shared" ref="I15:I32" si="1">IF(H15&lt;3,"Baixo",IF(AND(H15&lt;7,H15&gt;=3),"Médio",IF(AND(H15&lt;13,H15&gt;=8),"Alto","Extremo")))</f>
        <v>Alto</v>
      </c>
      <c r="J15" s="92" t="s">
        <v>120</v>
      </c>
      <c r="K15" s="92" t="s">
        <v>138</v>
      </c>
      <c r="L15" s="102" t="s">
        <v>69</v>
      </c>
      <c r="R15" s="95"/>
    </row>
    <row r="16" spans="1:24" s="94" customFormat="1" ht="45" customHeight="1">
      <c r="A16" s="96">
        <v>2</v>
      </c>
      <c r="B16" s="97" t="s">
        <v>70</v>
      </c>
      <c r="C16" s="92" t="s">
        <v>135</v>
      </c>
      <c r="D16" s="92" t="s">
        <v>136</v>
      </c>
      <c r="E16" s="92" t="s">
        <v>137</v>
      </c>
      <c r="F16" s="98">
        <v>4</v>
      </c>
      <c r="G16" s="99">
        <v>2</v>
      </c>
      <c r="H16" s="100">
        <f t="shared" si="0"/>
        <v>8</v>
      </c>
      <c r="I16" s="101" t="str">
        <f t="shared" si="1"/>
        <v>Alto</v>
      </c>
      <c r="J16" s="92" t="s">
        <v>120</v>
      </c>
      <c r="K16" s="92" t="s">
        <v>138</v>
      </c>
      <c r="L16" s="102" t="s">
        <v>69</v>
      </c>
      <c r="R16" s="95"/>
    </row>
    <row r="17" spans="1:18" s="94" customFormat="1" ht="53.25" customHeight="1">
      <c r="A17" s="96">
        <v>3</v>
      </c>
      <c r="B17" s="97" t="s">
        <v>72</v>
      </c>
      <c r="C17" s="103" t="s">
        <v>139</v>
      </c>
      <c r="D17" s="103" t="s">
        <v>140</v>
      </c>
      <c r="E17" s="103" t="s">
        <v>119</v>
      </c>
      <c r="F17" s="98">
        <v>4</v>
      </c>
      <c r="G17" s="99">
        <v>5</v>
      </c>
      <c r="H17" s="100">
        <f t="shared" si="0"/>
        <v>20</v>
      </c>
      <c r="I17" s="101" t="str">
        <f t="shared" si="1"/>
        <v>Extremo</v>
      </c>
      <c r="J17" s="92" t="s">
        <v>120</v>
      </c>
      <c r="K17" s="92" t="s">
        <v>141</v>
      </c>
      <c r="L17" s="102" t="s">
        <v>69</v>
      </c>
      <c r="R17" s="95"/>
    </row>
    <row r="18" spans="1:18" s="94" customFormat="1" ht="53.25" customHeight="1">
      <c r="A18" s="96">
        <v>4</v>
      </c>
      <c r="B18" s="97" t="s">
        <v>73</v>
      </c>
      <c r="C18" s="103" t="s">
        <v>139</v>
      </c>
      <c r="D18" s="103" t="s">
        <v>140</v>
      </c>
      <c r="E18" s="103" t="s">
        <v>119</v>
      </c>
      <c r="F18" s="98">
        <v>4</v>
      </c>
      <c r="G18" s="99">
        <v>4</v>
      </c>
      <c r="H18" s="100">
        <f t="shared" si="0"/>
        <v>16</v>
      </c>
      <c r="I18" s="101" t="str">
        <f t="shared" si="1"/>
        <v>Extremo</v>
      </c>
      <c r="J18" s="92" t="s">
        <v>120</v>
      </c>
      <c r="K18" s="92" t="s">
        <v>141</v>
      </c>
      <c r="L18" s="102" t="s">
        <v>69</v>
      </c>
      <c r="R18" s="95"/>
    </row>
    <row r="19" spans="1:18" s="94" customFormat="1" ht="45" customHeight="1">
      <c r="A19" s="96">
        <v>5</v>
      </c>
      <c r="B19" s="97" t="s">
        <v>142</v>
      </c>
      <c r="C19" s="92" t="s">
        <v>135</v>
      </c>
      <c r="D19" s="92" t="s">
        <v>136</v>
      </c>
      <c r="E19" s="92" t="s">
        <v>137</v>
      </c>
      <c r="F19" s="98">
        <v>4</v>
      </c>
      <c r="G19" s="99">
        <v>5</v>
      </c>
      <c r="H19" s="100">
        <f t="shared" si="0"/>
        <v>20</v>
      </c>
      <c r="I19" s="101" t="str">
        <f t="shared" si="1"/>
        <v>Extremo</v>
      </c>
      <c r="J19" s="92" t="s">
        <v>120</v>
      </c>
      <c r="K19" s="92" t="s">
        <v>138</v>
      </c>
      <c r="L19" s="102" t="s">
        <v>69</v>
      </c>
      <c r="R19" s="95"/>
    </row>
    <row r="20" spans="1:18" s="94" customFormat="1" ht="45.75" customHeight="1">
      <c r="A20" s="96">
        <v>6</v>
      </c>
      <c r="B20" s="97" t="s">
        <v>76</v>
      </c>
      <c r="C20" s="92" t="s">
        <v>135</v>
      </c>
      <c r="D20" s="92" t="s">
        <v>136</v>
      </c>
      <c r="E20" s="92" t="s">
        <v>143</v>
      </c>
      <c r="F20" s="98">
        <v>4</v>
      </c>
      <c r="G20" s="99">
        <v>3</v>
      </c>
      <c r="H20" s="100">
        <f t="shared" si="0"/>
        <v>12</v>
      </c>
      <c r="I20" s="101" t="str">
        <f t="shared" si="1"/>
        <v>Alto</v>
      </c>
      <c r="J20" s="92" t="s">
        <v>134</v>
      </c>
      <c r="K20" s="92" t="s">
        <v>144</v>
      </c>
      <c r="L20" s="102" t="s">
        <v>69</v>
      </c>
      <c r="R20" s="95"/>
    </row>
    <row r="21" spans="1:18" s="94" customFormat="1" ht="48.75" customHeight="1">
      <c r="A21" s="96">
        <v>7</v>
      </c>
      <c r="B21" s="97" t="s">
        <v>77</v>
      </c>
      <c r="C21" s="92" t="s">
        <v>135</v>
      </c>
      <c r="D21" s="92" t="s">
        <v>136</v>
      </c>
      <c r="E21" s="92" t="s">
        <v>137</v>
      </c>
      <c r="F21" s="98">
        <v>3</v>
      </c>
      <c r="G21" s="99">
        <v>4</v>
      </c>
      <c r="H21" s="100">
        <f t="shared" si="0"/>
        <v>12</v>
      </c>
      <c r="I21" s="101" t="str">
        <f t="shared" si="1"/>
        <v>Alto</v>
      </c>
      <c r="J21" s="92" t="s">
        <v>120</v>
      </c>
      <c r="K21" s="92" t="s">
        <v>145</v>
      </c>
      <c r="L21" s="102" t="s">
        <v>69</v>
      </c>
      <c r="R21" s="95"/>
    </row>
    <row r="22" spans="1:18" s="94" customFormat="1" ht="45" customHeight="1">
      <c r="A22" s="96">
        <v>8</v>
      </c>
      <c r="B22" s="97" t="s">
        <v>78</v>
      </c>
      <c r="C22" s="92" t="s">
        <v>135</v>
      </c>
      <c r="D22" s="92" t="s">
        <v>136</v>
      </c>
      <c r="E22" s="92" t="s">
        <v>137</v>
      </c>
      <c r="F22" s="98">
        <v>3</v>
      </c>
      <c r="G22" s="99">
        <v>4</v>
      </c>
      <c r="H22" s="100">
        <f t="shared" si="0"/>
        <v>12</v>
      </c>
      <c r="I22" s="101" t="str">
        <f t="shared" si="1"/>
        <v>Alto</v>
      </c>
      <c r="J22" s="92" t="s">
        <v>120</v>
      </c>
      <c r="K22" s="92" t="s">
        <v>145</v>
      </c>
      <c r="L22" s="102" t="s">
        <v>69</v>
      </c>
      <c r="R22" s="95"/>
    </row>
    <row r="23" spans="1:18" s="94" customFormat="1" ht="75">
      <c r="A23" s="96">
        <v>9</v>
      </c>
      <c r="B23" s="97" t="s">
        <v>79</v>
      </c>
      <c r="C23" s="92" t="s">
        <v>135</v>
      </c>
      <c r="D23" s="92" t="s">
        <v>136</v>
      </c>
      <c r="E23" s="92" t="s">
        <v>137</v>
      </c>
      <c r="F23" s="98">
        <v>3</v>
      </c>
      <c r="G23" s="99">
        <v>3</v>
      </c>
      <c r="H23" s="100">
        <f t="shared" si="0"/>
        <v>9</v>
      </c>
      <c r="I23" s="101" t="str">
        <f t="shared" si="1"/>
        <v>Alto</v>
      </c>
      <c r="J23" s="92" t="s">
        <v>120</v>
      </c>
      <c r="K23" s="92" t="s">
        <v>146</v>
      </c>
      <c r="L23" s="102" t="s">
        <v>69</v>
      </c>
      <c r="R23" s="95"/>
    </row>
    <row r="24" spans="1:18" s="81" customFormat="1" ht="57.2" customHeight="1">
      <c r="A24" s="96">
        <v>10</v>
      </c>
      <c r="B24" s="97" t="s">
        <v>147</v>
      </c>
      <c r="C24" s="92" t="s">
        <v>135</v>
      </c>
      <c r="D24" s="92" t="s">
        <v>136</v>
      </c>
      <c r="E24" s="92" t="s">
        <v>137</v>
      </c>
      <c r="F24" s="104">
        <v>4</v>
      </c>
      <c r="G24" s="100">
        <v>4</v>
      </c>
      <c r="H24" s="100">
        <f t="shared" si="0"/>
        <v>16</v>
      </c>
      <c r="I24" s="101" t="str">
        <f t="shared" si="1"/>
        <v>Extremo</v>
      </c>
      <c r="J24" s="92" t="s">
        <v>120</v>
      </c>
      <c r="K24" s="92" t="s">
        <v>146</v>
      </c>
      <c r="L24" s="102" t="s">
        <v>69</v>
      </c>
      <c r="R24" s="105">
        <v>5</v>
      </c>
    </row>
    <row r="25" spans="1:18" s="81" customFormat="1" ht="45" customHeight="1">
      <c r="A25" s="96">
        <v>11</v>
      </c>
      <c r="B25" s="97" t="s">
        <v>148</v>
      </c>
      <c r="C25" s="92" t="s">
        <v>135</v>
      </c>
      <c r="D25" s="92" t="s">
        <v>136</v>
      </c>
      <c r="E25" s="92" t="s">
        <v>137</v>
      </c>
      <c r="F25" s="104">
        <v>3</v>
      </c>
      <c r="G25" s="100">
        <v>4</v>
      </c>
      <c r="H25" s="100">
        <f t="shared" si="0"/>
        <v>12</v>
      </c>
      <c r="I25" s="101" t="str">
        <f t="shared" si="1"/>
        <v>Alto</v>
      </c>
      <c r="J25" s="92" t="s">
        <v>120</v>
      </c>
      <c r="K25" s="92" t="s">
        <v>146</v>
      </c>
      <c r="L25" s="102" t="s">
        <v>69</v>
      </c>
      <c r="M25" s="105"/>
    </row>
    <row r="26" spans="1:18" s="81" customFormat="1" ht="53.45" customHeight="1">
      <c r="A26" s="96">
        <v>12</v>
      </c>
      <c r="B26" s="97" t="s">
        <v>82</v>
      </c>
      <c r="C26" s="92" t="s">
        <v>135</v>
      </c>
      <c r="D26" s="92" t="s">
        <v>136</v>
      </c>
      <c r="E26" s="92" t="s">
        <v>137</v>
      </c>
      <c r="F26" s="104">
        <v>3</v>
      </c>
      <c r="G26" s="100">
        <v>3</v>
      </c>
      <c r="H26" s="100">
        <f t="shared" si="0"/>
        <v>9</v>
      </c>
      <c r="I26" s="101" t="str">
        <f t="shared" si="1"/>
        <v>Alto</v>
      </c>
      <c r="J26" s="92" t="s">
        <v>120</v>
      </c>
      <c r="K26" s="92" t="s">
        <v>146</v>
      </c>
      <c r="L26" s="102" t="s">
        <v>69</v>
      </c>
      <c r="M26" s="105"/>
    </row>
    <row r="27" spans="1:18" s="81" customFormat="1" ht="61.5" customHeight="1">
      <c r="A27" s="96">
        <v>13</v>
      </c>
      <c r="B27" s="97" t="s">
        <v>83</v>
      </c>
      <c r="C27" s="106" t="s">
        <v>149</v>
      </c>
      <c r="D27" s="107" t="s">
        <v>150</v>
      </c>
      <c r="E27" s="93" t="s">
        <v>119</v>
      </c>
      <c r="F27" s="104">
        <v>3</v>
      </c>
      <c r="G27" s="100">
        <v>2</v>
      </c>
      <c r="H27" s="100">
        <f t="shared" si="0"/>
        <v>6</v>
      </c>
      <c r="I27" s="101" t="str">
        <f t="shared" si="1"/>
        <v>Médio</v>
      </c>
      <c r="J27" s="92" t="s">
        <v>120</v>
      </c>
      <c r="K27" s="92" t="s">
        <v>151</v>
      </c>
      <c r="L27" s="102" t="s">
        <v>69</v>
      </c>
      <c r="M27" s="105"/>
    </row>
    <row r="28" spans="1:18" s="81" customFormat="1" ht="53.45" customHeight="1">
      <c r="A28" s="96">
        <v>14</v>
      </c>
      <c r="B28" s="97" t="s">
        <v>85</v>
      </c>
      <c r="C28" s="92" t="s">
        <v>135</v>
      </c>
      <c r="D28" s="92" t="s">
        <v>136</v>
      </c>
      <c r="E28" s="92" t="s">
        <v>137</v>
      </c>
      <c r="F28" s="104">
        <v>4</v>
      </c>
      <c r="G28" s="100">
        <v>3</v>
      </c>
      <c r="H28" s="100">
        <f t="shared" si="0"/>
        <v>12</v>
      </c>
      <c r="I28" s="101" t="str">
        <f t="shared" si="1"/>
        <v>Alto</v>
      </c>
      <c r="J28" s="92" t="s">
        <v>120</v>
      </c>
      <c r="K28" s="92" t="s">
        <v>152</v>
      </c>
      <c r="L28" s="102" t="s">
        <v>69</v>
      </c>
      <c r="M28" s="105"/>
    </row>
    <row r="29" spans="1:18" s="81" customFormat="1" ht="53.45" customHeight="1">
      <c r="A29" s="96">
        <v>15</v>
      </c>
      <c r="B29" s="97" t="s">
        <v>153</v>
      </c>
      <c r="C29" s="92" t="s">
        <v>135</v>
      </c>
      <c r="D29" s="92" t="s">
        <v>136</v>
      </c>
      <c r="E29" s="92" t="s">
        <v>137</v>
      </c>
      <c r="F29" s="104">
        <v>2</v>
      </c>
      <c r="G29" s="100">
        <v>3</v>
      </c>
      <c r="H29" s="100">
        <f t="shared" si="0"/>
        <v>6</v>
      </c>
      <c r="I29" s="101" t="str">
        <f t="shared" si="1"/>
        <v>Médio</v>
      </c>
      <c r="J29" s="92" t="s">
        <v>120</v>
      </c>
      <c r="K29" s="92" t="s">
        <v>152</v>
      </c>
      <c r="L29" s="102" t="s">
        <v>69</v>
      </c>
      <c r="M29" s="105"/>
    </row>
    <row r="30" spans="1:18" s="81" customFormat="1" ht="53.45" customHeight="1">
      <c r="A30" s="96">
        <v>16</v>
      </c>
      <c r="B30" s="97" t="s">
        <v>87</v>
      </c>
      <c r="C30" s="92" t="s">
        <v>135</v>
      </c>
      <c r="D30" s="92" t="s">
        <v>136</v>
      </c>
      <c r="E30" s="92" t="s">
        <v>137</v>
      </c>
      <c r="F30" s="104">
        <v>3</v>
      </c>
      <c r="G30" s="100">
        <v>2</v>
      </c>
      <c r="H30" s="100">
        <f t="shared" si="0"/>
        <v>6</v>
      </c>
      <c r="I30" s="101" t="str">
        <f t="shared" si="1"/>
        <v>Médio</v>
      </c>
      <c r="J30" s="92" t="s">
        <v>120</v>
      </c>
      <c r="K30" s="92" t="s">
        <v>152</v>
      </c>
      <c r="L30" s="102" t="s">
        <v>69</v>
      </c>
      <c r="M30" s="105"/>
    </row>
    <row r="31" spans="1:18" s="81" customFormat="1" ht="53.45" customHeight="1">
      <c r="A31" s="96">
        <v>17</v>
      </c>
      <c r="B31" s="97" t="s">
        <v>88</v>
      </c>
      <c r="C31" s="103" t="s">
        <v>139</v>
      </c>
      <c r="D31" s="103" t="s">
        <v>136</v>
      </c>
      <c r="E31" s="103" t="s">
        <v>119</v>
      </c>
      <c r="F31" s="104">
        <v>1</v>
      </c>
      <c r="G31" s="100">
        <v>5</v>
      </c>
      <c r="H31" s="100">
        <f t="shared" si="0"/>
        <v>5</v>
      </c>
      <c r="I31" s="101" t="str">
        <f t="shared" si="1"/>
        <v>Médio</v>
      </c>
      <c r="J31" s="92" t="s">
        <v>120</v>
      </c>
      <c r="K31" s="92" t="s">
        <v>152</v>
      </c>
      <c r="L31" s="102" t="s">
        <v>63</v>
      </c>
      <c r="M31" s="105"/>
    </row>
    <row r="32" spans="1:18" s="81" customFormat="1" ht="53.45" customHeight="1">
      <c r="A32" s="96">
        <v>18</v>
      </c>
      <c r="B32" s="97" t="s">
        <v>154</v>
      </c>
      <c r="C32" s="103" t="s">
        <v>139</v>
      </c>
      <c r="D32" s="103" t="s">
        <v>140</v>
      </c>
      <c r="E32" s="103" t="s">
        <v>119</v>
      </c>
      <c r="F32" s="104">
        <v>3</v>
      </c>
      <c r="G32" s="100">
        <v>2</v>
      </c>
      <c r="H32" s="100">
        <f t="shared" si="0"/>
        <v>6</v>
      </c>
      <c r="I32" s="101" t="str">
        <f t="shared" si="1"/>
        <v>Médio</v>
      </c>
      <c r="J32" s="92" t="s">
        <v>120</v>
      </c>
      <c r="K32" s="92" t="s">
        <v>152</v>
      </c>
      <c r="L32" s="102" t="s">
        <v>69</v>
      </c>
      <c r="M32" s="105"/>
    </row>
    <row r="33" spans="1:18" s="81" customFormat="1" ht="53.45" customHeight="1">
      <c r="A33" s="105"/>
      <c r="B33" s="108"/>
      <c r="C33" s="109"/>
      <c r="D33" s="109"/>
      <c r="E33" s="109"/>
      <c r="F33" s="110"/>
      <c r="G33" s="110"/>
      <c r="H33" s="110"/>
      <c r="I33" s="110"/>
      <c r="J33" s="109"/>
      <c r="K33" s="109"/>
      <c r="L33" s="74"/>
      <c r="M33" s="105"/>
    </row>
    <row r="34" spans="1:18" s="81" customFormat="1" ht="31.15" customHeight="1">
      <c r="B34" s="111" t="s">
        <v>155</v>
      </c>
      <c r="C34" s="175" t="s">
        <v>156</v>
      </c>
      <c r="D34" s="175"/>
      <c r="E34" s="175"/>
      <c r="F34" s="111" t="s">
        <v>157</v>
      </c>
      <c r="M34" s="77"/>
      <c r="N34" s="77"/>
      <c r="O34" s="77"/>
      <c r="P34" s="77"/>
      <c r="Q34" s="37"/>
      <c r="R34" s="105"/>
    </row>
    <row r="35" spans="1:18" s="81" customFormat="1" ht="34.5" customHeight="1">
      <c r="B35" s="112" t="s">
        <v>158</v>
      </c>
      <c r="C35" s="176" t="s">
        <v>159</v>
      </c>
      <c r="D35" s="176"/>
      <c r="E35" s="176"/>
      <c r="F35" s="112">
        <v>1</v>
      </c>
      <c r="M35" s="77"/>
      <c r="N35" s="77"/>
      <c r="O35" s="77"/>
      <c r="P35" s="77"/>
      <c r="Q35" s="37"/>
      <c r="R35" s="105"/>
    </row>
    <row r="36" spans="1:18" s="81" customFormat="1" ht="40.5" customHeight="1">
      <c r="B36" s="112" t="s">
        <v>160</v>
      </c>
      <c r="C36" s="176" t="s">
        <v>161</v>
      </c>
      <c r="D36" s="176"/>
      <c r="E36" s="176"/>
      <c r="F36" s="112">
        <v>2</v>
      </c>
      <c r="M36" s="77"/>
      <c r="N36" s="77"/>
      <c r="O36" s="77"/>
      <c r="P36" s="77"/>
      <c r="Q36" s="37"/>
      <c r="R36" s="105"/>
    </row>
    <row r="37" spans="1:18" ht="38.25" customHeight="1">
      <c r="B37" s="112" t="s">
        <v>162</v>
      </c>
      <c r="C37" s="176" t="s">
        <v>163</v>
      </c>
      <c r="D37" s="176"/>
      <c r="E37" s="176"/>
      <c r="F37" s="112">
        <v>3</v>
      </c>
    </row>
    <row r="38" spans="1:18" ht="36" customHeight="1">
      <c r="B38" s="112" t="s">
        <v>164</v>
      </c>
      <c r="C38" s="176" t="s">
        <v>165</v>
      </c>
      <c r="D38" s="176"/>
      <c r="E38" s="176"/>
      <c r="F38" s="112">
        <v>4</v>
      </c>
    </row>
    <row r="39" spans="1:18" ht="36" customHeight="1">
      <c r="B39" s="112" t="s">
        <v>166</v>
      </c>
      <c r="C39" s="176" t="s">
        <v>167</v>
      </c>
      <c r="D39" s="176"/>
      <c r="E39" s="176"/>
      <c r="F39" s="112">
        <v>5</v>
      </c>
    </row>
    <row r="40" spans="1:18" ht="14.1" customHeight="1"/>
    <row r="41" spans="1:18" ht="14.1" customHeight="1"/>
    <row r="42" spans="1:18" ht="14.1" customHeight="1"/>
    <row r="43" spans="1:18" ht="14.1" customHeight="1"/>
    <row r="44" spans="1:18" ht="30.75" customHeight="1">
      <c r="B44" s="111" t="s">
        <v>168</v>
      </c>
      <c r="C44" s="175" t="s">
        <v>169</v>
      </c>
      <c r="D44" s="175"/>
      <c r="E44" s="175"/>
      <c r="F44" s="111" t="s">
        <v>157</v>
      </c>
    </row>
    <row r="45" spans="1:18" ht="37.5" customHeight="1">
      <c r="B45" s="112" t="s">
        <v>170</v>
      </c>
      <c r="C45" s="176" t="s">
        <v>171</v>
      </c>
      <c r="D45" s="176"/>
      <c r="E45" s="176"/>
      <c r="F45" s="112">
        <v>1</v>
      </c>
    </row>
    <row r="46" spans="1:18" ht="33.75" customHeight="1">
      <c r="B46" s="112" t="s">
        <v>172</v>
      </c>
      <c r="C46" s="176" t="s">
        <v>173</v>
      </c>
      <c r="D46" s="176"/>
      <c r="E46" s="176"/>
      <c r="F46" s="112">
        <v>2</v>
      </c>
    </row>
    <row r="47" spans="1:18" ht="31.5" customHeight="1">
      <c r="B47" s="112" t="s">
        <v>174</v>
      </c>
      <c r="C47" s="176" t="s">
        <v>175</v>
      </c>
      <c r="D47" s="176"/>
      <c r="E47" s="176"/>
      <c r="F47" s="112">
        <v>3</v>
      </c>
    </row>
    <row r="48" spans="1:18" ht="32.25" customHeight="1">
      <c r="B48" s="112" t="s">
        <v>176</v>
      </c>
      <c r="C48" s="176" t="s">
        <v>177</v>
      </c>
      <c r="D48" s="176"/>
      <c r="E48" s="176"/>
      <c r="F48" s="112">
        <v>4</v>
      </c>
    </row>
    <row r="49" spans="2:18" ht="37.5" customHeight="1">
      <c r="B49" s="112" t="s">
        <v>178</v>
      </c>
      <c r="C49" s="176" t="s">
        <v>179</v>
      </c>
      <c r="D49" s="176"/>
      <c r="E49" s="176"/>
      <c r="F49" s="112">
        <v>5</v>
      </c>
    </row>
    <row r="50" spans="2:18" ht="14.1" customHeight="1"/>
    <row r="51" spans="2:18" ht="14.1" customHeight="1"/>
    <row r="54" spans="2:18" ht="28.5" customHeight="1">
      <c r="B54" s="177" t="s">
        <v>180</v>
      </c>
      <c r="C54" s="177"/>
      <c r="D54" s="177"/>
      <c r="E54" s="177"/>
      <c r="F54" s="177"/>
      <c r="G54" s="177"/>
      <c r="H54" s="177"/>
      <c r="I54" s="113"/>
    </row>
    <row r="55" spans="2:18" ht="33" customHeight="1">
      <c r="B55" s="177"/>
      <c r="C55" s="177"/>
      <c r="D55" s="177"/>
      <c r="E55" s="177"/>
      <c r="F55" s="177"/>
      <c r="G55" s="177"/>
      <c r="H55" s="177"/>
      <c r="I55" s="113"/>
    </row>
    <row r="56" spans="2:18" ht="51" customHeight="1">
      <c r="B56" s="178" t="s">
        <v>181</v>
      </c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14"/>
      <c r="O56" s="114"/>
    </row>
    <row r="57" spans="2:18" ht="26.1" customHeight="1">
      <c r="F57" s="37"/>
      <c r="H57" s="76"/>
      <c r="I57" s="37"/>
      <c r="R57" s="37"/>
    </row>
    <row r="58" spans="2:18" s="115" customFormat="1" ht="117.75" customHeight="1">
      <c r="B58" s="116" t="s">
        <v>182</v>
      </c>
      <c r="C58" s="116" t="s">
        <v>183</v>
      </c>
      <c r="D58" s="116" t="s">
        <v>184</v>
      </c>
      <c r="E58" s="117" t="s">
        <v>185</v>
      </c>
      <c r="F58" s="118" t="s">
        <v>186</v>
      </c>
      <c r="G58" s="117" t="s">
        <v>187</v>
      </c>
      <c r="H58" s="116" t="s">
        <v>188</v>
      </c>
      <c r="M58" s="119"/>
      <c r="N58" s="119"/>
      <c r="O58" s="119"/>
      <c r="P58" s="114"/>
    </row>
    <row r="59" spans="2:18" s="115" customFormat="1" ht="45" customHeight="1">
      <c r="B59" s="120">
        <f>COUNTA(B15:B32)</f>
        <v>18</v>
      </c>
      <c r="C59" s="120">
        <f>COUNTIF($L24:$L32,"REALIZADO")</f>
        <v>1</v>
      </c>
      <c r="D59" s="121">
        <f>C59/$B$59</f>
        <v>5.5555555555555552E-2</v>
      </c>
      <c r="E59" s="120">
        <f>COUNTIF($L15:$L32,"EM ELABORAÇÃO")</f>
        <v>17</v>
      </c>
      <c r="F59" s="122">
        <f>E59/$B$59</f>
        <v>0.94444444444444442</v>
      </c>
      <c r="G59" s="120">
        <f>COUNTIF($L15:$L32,"NÃO REALIZADO")</f>
        <v>0</v>
      </c>
      <c r="H59" s="121">
        <f>G59/$B$59</f>
        <v>0</v>
      </c>
      <c r="M59" s="119"/>
      <c r="N59" s="119"/>
      <c r="O59" s="119"/>
      <c r="P59" s="77"/>
    </row>
  </sheetData>
  <mergeCells count="23">
    <mergeCell ref="C49:E49"/>
    <mergeCell ref="B54:H55"/>
    <mergeCell ref="B56:M56"/>
    <mergeCell ref="C44:E44"/>
    <mergeCell ref="C45:E45"/>
    <mergeCell ref="C46:E46"/>
    <mergeCell ref="C47:E47"/>
    <mergeCell ref="C48:E48"/>
    <mergeCell ref="C35:E35"/>
    <mergeCell ref="C36:E36"/>
    <mergeCell ref="C37:E37"/>
    <mergeCell ref="C38:E38"/>
    <mergeCell ref="C39:E39"/>
    <mergeCell ref="B12:B14"/>
    <mergeCell ref="C12:E13"/>
    <mergeCell ref="F12:I13"/>
    <mergeCell ref="J12:L13"/>
    <mergeCell ref="C34:E34"/>
    <mergeCell ref="B2:Q3"/>
    <mergeCell ref="B4:Q4"/>
    <mergeCell ref="B5:Q5"/>
    <mergeCell ref="C7:G8"/>
    <mergeCell ref="C9:C10"/>
  </mergeCells>
  <conditionalFormatting sqref="L15">
    <cfRule type="cellIs" dxfId="134" priority="2" operator="equal">
      <formula>"NÃO REALIZADO"</formula>
    </cfRule>
    <cfRule type="cellIs" dxfId="133" priority="3" operator="equal">
      <formula>"EM ELABORAÇÃO"</formula>
    </cfRule>
    <cfRule type="expression" dxfId="132" priority="4">
      <formula>NOT(ISERROR(SEARCH("REALIZADO",L15)))</formula>
    </cfRule>
  </conditionalFormatting>
  <conditionalFormatting sqref="L16">
    <cfRule type="cellIs" dxfId="131" priority="5" operator="equal">
      <formula>"NÃO REALIZADO"</formula>
    </cfRule>
    <cfRule type="cellIs" dxfId="130" priority="6" operator="equal">
      <formula>"EM ELABORAÇÃO"</formula>
    </cfRule>
    <cfRule type="expression" dxfId="129" priority="7">
      <formula>NOT(ISERROR(SEARCH("REALIZADO",L16)))</formula>
    </cfRule>
  </conditionalFormatting>
  <conditionalFormatting sqref="L17">
    <cfRule type="cellIs" dxfId="128" priority="8" operator="equal">
      <formula>"NÃO REALIZADO"</formula>
    </cfRule>
    <cfRule type="cellIs" dxfId="127" priority="9" operator="equal">
      <formula>"EM ELABORAÇÃO"</formula>
    </cfRule>
    <cfRule type="expression" dxfId="126" priority="10">
      <formula>NOT(ISERROR(SEARCH("REALIZADO",L17)))</formula>
    </cfRule>
  </conditionalFormatting>
  <conditionalFormatting sqref="L18">
    <cfRule type="cellIs" dxfId="125" priority="11" operator="equal">
      <formula>"NÃO REALIZADO"</formula>
    </cfRule>
    <cfRule type="cellIs" dxfId="124" priority="12" operator="equal">
      <formula>"EM ELABORAÇÃO"</formula>
    </cfRule>
    <cfRule type="expression" dxfId="123" priority="13">
      <formula>NOT(ISERROR(SEARCH("REALIZADO",L18)))</formula>
    </cfRule>
  </conditionalFormatting>
  <conditionalFormatting sqref="L19">
    <cfRule type="cellIs" dxfId="122" priority="14" operator="equal">
      <formula>"NÃO REALIZADO"</formula>
    </cfRule>
    <cfRule type="cellIs" dxfId="121" priority="15" operator="equal">
      <formula>"EM ELABORAÇÃO"</formula>
    </cfRule>
    <cfRule type="expression" dxfId="120" priority="16">
      <formula>NOT(ISERROR(SEARCH("REALIZADO",L19)))</formula>
    </cfRule>
  </conditionalFormatting>
  <conditionalFormatting sqref="L20">
    <cfRule type="cellIs" dxfId="119" priority="17" operator="equal">
      <formula>"NÃO REALIZADO"</formula>
    </cfRule>
    <cfRule type="cellIs" dxfId="118" priority="18" operator="equal">
      <formula>"EM ELABORAÇÃO"</formula>
    </cfRule>
    <cfRule type="expression" dxfId="117" priority="19">
      <formula>NOT(ISERROR(SEARCH("REALIZADO",L20)))</formula>
    </cfRule>
  </conditionalFormatting>
  <conditionalFormatting sqref="L21">
    <cfRule type="cellIs" dxfId="116" priority="20" operator="equal">
      <formula>"NÃO REALIZADO"</formula>
    </cfRule>
    <cfRule type="cellIs" dxfId="115" priority="21" operator="equal">
      <formula>"EM ELABORAÇÃO"</formula>
    </cfRule>
    <cfRule type="expression" dxfId="114" priority="22">
      <formula>NOT(ISERROR(SEARCH("REALIZADO",L21)))</formula>
    </cfRule>
  </conditionalFormatting>
  <conditionalFormatting sqref="L22">
    <cfRule type="cellIs" dxfId="113" priority="23" operator="equal">
      <formula>"NÃO REALIZADO"</formula>
    </cfRule>
    <cfRule type="cellIs" dxfId="112" priority="24" operator="equal">
      <formula>"EM ELABORAÇÃO"</formula>
    </cfRule>
    <cfRule type="expression" dxfId="111" priority="25">
      <formula>NOT(ISERROR(SEARCH("REALIZADO",L22)))</formula>
    </cfRule>
  </conditionalFormatting>
  <conditionalFormatting sqref="L23">
    <cfRule type="cellIs" dxfId="110" priority="26" operator="equal">
      <formula>"NÃO REALIZADO"</formula>
    </cfRule>
    <cfRule type="cellIs" dxfId="109" priority="27" operator="equal">
      <formula>"EM ELABORAÇÃO"</formula>
    </cfRule>
    <cfRule type="expression" dxfId="108" priority="28">
      <formula>NOT(ISERROR(SEARCH("REALIZADO",L23)))</formula>
    </cfRule>
  </conditionalFormatting>
  <conditionalFormatting sqref="L24">
    <cfRule type="cellIs" dxfId="107" priority="29" operator="equal">
      <formula>"NÃO REALIZADO"</formula>
    </cfRule>
    <cfRule type="cellIs" dxfId="106" priority="30" operator="equal">
      <formula>"EM ELABORAÇÃO"</formula>
    </cfRule>
    <cfRule type="expression" dxfId="105" priority="31">
      <formula>NOT(ISERROR(SEARCH("REALIZADO",L24)))</formula>
    </cfRule>
  </conditionalFormatting>
  <conditionalFormatting sqref="L25">
    <cfRule type="cellIs" dxfId="104" priority="32" operator="equal">
      <formula>"NÃO REALIZADO"</formula>
    </cfRule>
    <cfRule type="cellIs" dxfId="103" priority="33" operator="equal">
      <formula>"EM ELABORAÇÃO"</formula>
    </cfRule>
    <cfRule type="expression" dxfId="102" priority="34">
      <formula>NOT(ISERROR(SEARCH("REALIZADO",L25)))</formula>
    </cfRule>
  </conditionalFormatting>
  <conditionalFormatting sqref="L26">
    <cfRule type="cellIs" dxfId="101" priority="35" operator="equal">
      <formula>"NÃO REALIZADO"</formula>
    </cfRule>
    <cfRule type="cellIs" dxfId="100" priority="36" operator="equal">
      <formula>"EM ELABORAÇÃO"</formula>
    </cfRule>
    <cfRule type="expression" dxfId="99" priority="37">
      <formula>NOT(ISERROR(SEARCH("REALIZADO",L26)))</formula>
    </cfRule>
  </conditionalFormatting>
  <conditionalFormatting sqref="L27">
    <cfRule type="cellIs" dxfId="98" priority="38" operator="equal">
      <formula>"NÃO REALIZADO"</formula>
    </cfRule>
    <cfRule type="cellIs" dxfId="97" priority="39" operator="equal">
      <formula>"EM ELABORAÇÃO"</formula>
    </cfRule>
    <cfRule type="expression" dxfId="96" priority="40">
      <formula>NOT(ISERROR(SEARCH("REALIZADO",L27)))</formula>
    </cfRule>
  </conditionalFormatting>
  <conditionalFormatting sqref="L28">
    <cfRule type="cellIs" dxfId="95" priority="41" operator="equal">
      <formula>"NÃO REALIZADO"</formula>
    </cfRule>
    <cfRule type="cellIs" dxfId="94" priority="42" operator="equal">
      <formula>"EM ELABORAÇÃO"</formula>
    </cfRule>
    <cfRule type="expression" dxfId="93" priority="43">
      <formula>NOT(ISERROR(SEARCH("REALIZADO",L28)))</formula>
    </cfRule>
  </conditionalFormatting>
  <conditionalFormatting sqref="L29">
    <cfRule type="cellIs" dxfId="92" priority="44" operator="equal">
      <formula>"NÃO REALIZADO"</formula>
    </cfRule>
    <cfRule type="cellIs" dxfId="91" priority="45" operator="equal">
      <formula>"EM ELABORAÇÃO"</formula>
    </cfRule>
    <cfRule type="expression" dxfId="90" priority="46">
      <formula>NOT(ISERROR(SEARCH("REALIZADO",L29)))</formula>
    </cfRule>
  </conditionalFormatting>
  <conditionalFormatting sqref="L30">
    <cfRule type="cellIs" dxfId="89" priority="47" operator="equal">
      <formula>"NÃO REALIZADO"</formula>
    </cfRule>
    <cfRule type="cellIs" dxfId="88" priority="48" operator="equal">
      <formula>"EM ELABORAÇÃO"</formula>
    </cfRule>
    <cfRule type="expression" dxfId="87" priority="49">
      <formula>NOT(ISERROR(SEARCH("REALIZADO",L30)))</formula>
    </cfRule>
  </conditionalFormatting>
  <conditionalFormatting sqref="L32">
    <cfRule type="cellIs" dxfId="86" priority="50" operator="equal">
      <formula>"NÃO REALIZADO"</formula>
    </cfRule>
    <cfRule type="cellIs" dxfId="85" priority="51" operator="equal">
      <formula>"EM ELABORAÇÃO"</formula>
    </cfRule>
    <cfRule type="expression" dxfId="84" priority="52">
      <formula>NOT(ISERROR(SEARCH("REALIZADO",L32)))</formula>
    </cfRule>
  </conditionalFormatting>
  <conditionalFormatting sqref="L33">
    <cfRule type="cellIs" dxfId="83" priority="53" operator="equal">
      <formula>"NÃO REALIZADO"</formula>
    </cfRule>
    <cfRule type="cellIs" dxfId="82" priority="54" operator="equal">
      <formula>"EM ELABORAÇÃO"</formula>
    </cfRule>
    <cfRule type="expression" dxfId="81" priority="55">
      <formula>NOT(ISERROR(SEARCH("REALIZADO",#REF!)))</formula>
    </cfRule>
  </conditionalFormatting>
  <conditionalFormatting sqref="L31">
    <cfRule type="cellIs" dxfId="80" priority="56" operator="equal">
      <formula>"NÃO REALIZADO"</formula>
    </cfRule>
    <cfRule type="cellIs" dxfId="79" priority="57" operator="equal">
      <formula>"EM ELABORAÇÃO"</formula>
    </cfRule>
    <cfRule type="expression" dxfId="78" priority="58">
      <formula>NOT(ISERROR(SEARCH("REALIZADO",L31)))</formula>
    </cfRule>
  </conditionalFormatting>
  <dataValidations count="5">
    <dataValidation type="list" allowBlank="1" showErrorMessage="1" sqref="L15:L33" xr:uid="{00000000-0002-0000-0300-000000000000}">
      <formula1>$X$11:$X$13</formula1>
      <formula2>0</formula2>
    </dataValidation>
    <dataValidation allowBlank="1" showErrorMessage="1" sqref="F14:I14 L14 F15:G23" xr:uid="{00000000-0002-0000-0300-000001000000}">
      <formula1>0</formula1>
      <formula2>0</formula2>
    </dataValidation>
    <dataValidation type="list" allowBlank="1" showErrorMessage="1" sqref="F24:G32 F33:I33" xr:uid="{00000000-0002-0000-0300-000002000000}">
      <formula1>$R$11:$R$24</formula1>
      <formula2>0</formula2>
    </dataValidation>
    <dataValidation type="list" allowBlank="1" showErrorMessage="1" sqref="E27" xr:uid="{00000000-0002-0000-0300-000003000000}">
      <formula1>$U$11:$U$24</formula1>
      <formula2>0</formula2>
    </dataValidation>
    <dataValidation type="list" allowBlank="1" showErrorMessage="1" sqref="E17:E18 E31:E32" xr:uid="{00000000-0002-0000-0300-000004000000}">
      <formula1>$U$11:$U$15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931"/>
  <sheetViews>
    <sheetView topLeftCell="A4" zoomScale="80" zoomScaleNormal="80" workbookViewId="0">
      <selection activeCell="C14" sqref="C14"/>
    </sheetView>
  </sheetViews>
  <sheetFormatPr defaultRowHeight="18.75"/>
  <cols>
    <col min="1" max="1" width="11.5703125" style="17" customWidth="1"/>
    <col min="2" max="2" width="59.5703125" style="17" customWidth="1"/>
    <col min="3" max="3" width="33.42578125" style="17" customWidth="1"/>
    <col min="4" max="4" width="22.28515625" style="17" customWidth="1"/>
    <col min="5" max="5" width="34.42578125" style="17" customWidth="1"/>
    <col min="6" max="6" width="53.28515625" style="17" customWidth="1"/>
    <col min="7" max="7" width="56.5703125" style="17" customWidth="1"/>
    <col min="8" max="8" width="2.5703125" style="17" customWidth="1"/>
    <col min="9" max="16" width="29.5703125" style="17" customWidth="1"/>
    <col min="17" max="17" width="33.5703125" style="17" customWidth="1"/>
    <col min="18" max="18" width="21" style="17" customWidth="1"/>
    <col min="19" max="19" width="21.5703125" style="17" customWidth="1"/>
    <col min="20" max="20" width="8.85546875" style="17" customWidth="1"/>
    <col min="21" max="21" width="193.28515625" style="17" customWidth="1"/>
    <col min="22" max="33" width="8" style="17" customWidth="1"/>
    <col min="34" max="1025" width="14.42578125" style="17" customWidth="1"/>
  </cols>
  <sheetData>
    <row r="1" spans="1:33">
      <c r="A1" s="28"/>
      <c r="B1" s="28"/>
      <c r="C1" s="28"/>
      <c r="D1" s="28"/>
      <c r="E1" s="28"/>
      <c r="F1" s="28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ht="19.350000000000001" customHeight="1">
      <c r="A2" s="28"/>
      <c r="B2" s="152" t="s">
        <v>53</v>
      </c>
      <c r="C2" s="152"/>
      <c r="D2" s="152"/>
      <c r="E2" s="152"/>
      <c r="F2" s="152"/>
      <c r="G2" s="152"/>
      <c r="H2" s="29"/>
      <c r="I2" s="29"/>
      <c r="J2" s="29"/>
      <c r="K2" s="29"/>
      <c r="L2" s="29"/>
      <c r="M2" s="29"/>
      <c r="N2" s="29"/>
      <c r="O2" s="29"/>
      <c r="P2" s="29"/>
      <c r="Q2" s="29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ht="40.5" customHeight="1">
      <c r="A3" s="28"/>
      <c r="B3" s="152"/>
      <c r="C3" s="152"/>
      <c r="D3" s="152"/>
      <c r="E3" s="152"/>
      <c r="F3" s="152"/>
      <c r="G3" s="152"/>
      <c r="H3" s="29"/>
      <c r="I3" s="29"/>
      <c r="J3" s="29"/>
      <c r="K3" s="29"/>
      <c r="L3" s="29"/>
      <c r="M3" s="29"/>
      <c r="N3" s="29"/>
      <c r="O3" s="29"/>
      <c r="P3" s="29"/>
      <c r="Q3" s="29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ht="27" customHeight="1">
      <c r="A4" s="28"/>
      <c r="B4" s="153" t="s">
        <v>54</v>
      </c>
      <c r="C4" s="153"/>
      <c r="D4" s="153"/>
      <c r="E4" s="153"/>
      <c r="F4" s="153"/>
      <c r="G4" s="153"/>
      <c r="H4" s="29"/>
      <c r="I4" s="29"/>
      <c r="J4" s="29"/>
      <c r="K4" s="29"/>
      <c r="L4" s="29"/>
      <c r="M4" s="29"/>
      <c r="N4" s="29"/>
      <c r="O4" s="29"/>
      <c r="P4" s="29"/>
      <c r="Q4" s="29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5" spans="1:33" ht="34.5" customHeight="1">
      <c r="A5" s="28"/>
      <c r="B5" s="153"/>
      <c r="C5" s="153"/>
      <c r="D5" s="153"/>
      <c r="E5" s="153"/>
      <c r="F5" s="153"/>
      <c r="G5" s="153"/>
      <c r="H5" s="29"/>
      <c r="I5" s="29"/>
      <c r="J5" s="29"/>
      <c r="K5" s="29"/>
      <c r="L5" s="29"/>
      <c r="M5" s="29"/>
      <c r="N5" s="29"/>
      <c r="O5" s="29"/>
      <c r="P5" s="29"/>
      <c r="Q5" s="29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spans="1:33" ht="18" customHeight="1">
      <c r="A6" s="28"/>
      <c r="B6" s="30"/>
      <c r="C6" s="30"/>
      <c r="D6" s="30"/>
      <c r="E6" s="30"/>
      <c r="F6" s="30"/>
      <c r="G6" s="30"/>
      <c r="H6" s="29"/>
      <c r="I6" s="29"/>
      <c r="J6" s="29"/>
      <c r="K6" s="29"/>
      <c r="L6" s="29"/>
      <c r="M6" s="29"/>
      <c r="N6" s="29"/>
      <c r="O6" s="29"/>
      <c r="P6" s="29"/>
      <c r="Q6" s="29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73.5" customHeight="1">
      <c r="A7" s="28"/>
      <c r="B7" s="154" t="s">
        <v>189</v>
      </c>
      <c r="C7" s="154"/>
      <c r="D7" s="154"/>
      <c r="E7" s="154"/>
      <c r="F7" s="154"/>
      <c r="G7" s="154"/>
      <c r="H7" s="29"/>
      <c r="I7" s="29"/>
      <c r="J7" s="29"/>
      <c r="K7" s="29"/>
      <c r="L7" s="29"/>
      <c r="M7" s="29"/>
      <c r="N7" s="29"/>
      <c r="O7" s="29"/>
      <c r="P7" s="29"/>
      <c r="Q7" s="29"/>
      <c r="R7" s="28"/>
      <c r="S7" s="28"/>
      <c r="T7" s="32"/>
      <c r="U7" s="33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r="8" spans="1:33" ht="91.5" customHeight="1">
      <c r="A8" s="28"/>
      <c r="B8" s="154" t="s">
        <v>56</v>
      </c>
      <c r="C8" s="154"/>
      <c r="D8" s="154"/>
      <c r="E8" s="155" t="s">
        <v>57</v>
      </c>
      <c r="F8" s="155"/>
      <c r="G8" s="155"/>
      <c r="H8" s="29"/>
      <c r="I8" s="32"/>
      <c r="J8" s="32"/>
      <c r="K8" s="32"/>
      <c r="L8" s="32"/>
      <c r="M8" s="32"/>
      <c r="N8" s="32"/>
      <c r="O8" s="32"/>
      <c r="P8" s="32"/>
      <c r="Q8" s="29"/>
      <c r="R8" s="28"/>
      <c r="S8" s="28"/>
      <c r="T8" s="32"/>
      <c r="U8" s="34" t="s">
        <v>12</v>
      </c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pans="1:33" ht="21.75" customHeight="1">
      <c r="A9" s="28"/>
      <c r="B9" s="28"/>
      <c r="C9" s="28"/>
      <c r="D9" s="28"/>
      <c r="E9" s="28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8"/>
      <c r="S9" s="28"/>
      <c r="T9" s="28"/>
      <c r="U9" s="34" t="s">
        <v>13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1:33" ht="15" customHeight="1">
      <c r="A10" s="28"/>
      <c r="B10" s="28"/>
      <c r="C10" s="34"/>
      <c r="D10" s="34"/>
      <c r="E10" s="34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8"/>
      <c r="S10" s="28"/>
      <c r="T10" s="28"/>
      <c r="U10" s="34" t="s">
        <v>14</v>
      </c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</row>
    <row r="11" spans="1:33" ht="84.75" customHeight="1">
      <c r="A11" s="35"/>
      <c r="B11" s="36" t="s">
        <v>58</v>
      </c>
      <c r="C11" s="36" t="s">
        <v>59</v>
      </c>
      <c r="D11" s="36" t="s">
        <v>60</v>
      </c>
      <c r="E11" s="36" t="s">
        <v>61</v>
      </c>
      <c r="F11" s="36" t="s">
        <v>62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7"/>
      <c r="R11" s="37" t="s">
        <v>63</v>
      </c>
      <c r="S11" s="35"/>
      <c r="T11" s="38"/>
      <c r="U11" s="34" t="s">
        <v>64</v>
      </c>
      <c r="V11" s="35"/>
      <c r="W11" s="35"/>
      <c r="X11" s="35"/>
      <c r="Y11" s="35"/>
      <c r="Z11" s="35"/>
      <c r="AA11" s="35"/>
      <c r="AB11" s="35"/>
      <c r="AC11" s="35"/>
      <c r="AD11" s="35"/>
    </row>
    <row r="12" spans="1:33" ht="78.75" customHeight="1">
      <c r="A12" s="39">
        <v>1</v>
      </c>
      <c r="B12" s="40" t="s">
        <v>190</v>
      </c>
      <c r="C12" s="41">
        <v>44926</v>
      </c>
      <c r="D12" s="42" t="s">
        <v>66</v>
      </c>
      <c r="E12" s="39" t="s">
        <v>69</v>
      </c>
      <c r="F12" s="42" t="s">
        <v>71</v>
      </c>
      <c r="G12" s="123"/>
      <c r="H12" s="29"/>
      <c r="I12" s="29"/>
      <c r="J12" s="29"/>
      <c r="K12" s="29"/>
      <c r="L12" s="29"/>
      <c r="M12" s="29"/>
      <c r="N12" s="29"/>
      <c r="O12" s="29"/>
      <c r="P12" s="29"/>
      <c r="Q12" s="43"/>
      <c r="R12" s="43" t="s">
        <v>69</v>
      </c>
      <c r="S12" s="29"/>
      <c r="T12" s="44"/>
      <c r="U12" s="34" t="s">
        <v>16</v>
      </c>
      <c r="V12" s="29"/>
      <c r="W12" s="29"/>
      <c r="X12" s="29"/>
      <c r="Y12" s="29"/>
      <c r="Z12" s="29"/>
      <c r="AA12" s="29"/>
      <c r="AB12" s="29"/>
      <c r="AC12" s="29"/>
      <c r="AD12" s="29"/>
    </row>
    <row r="13" spans="1:33" ht="75" customHeight="1">
      <c r="A13" s="39">
        <v>2</v>
      </c>
      <c r="B13" s="40" t="s">
        <v>191</v>
      </c>
      <c r="C13" s="41">
        <v>44926</v>
      </c>
      <c r="D13" s="42" t="s">
        <v>66</v>
      </c>
      <c r="E13" s="39" t="s">
        <v>67</v>
      </c>
      <c r="F13" s="42"/>
      <c r="G13" s="123"/>
      <c r="H13" s="29"/>
      <c r="I13" s="29"/>
      <c r="J13" s="29"/>
      <c r="K13" s="29"/>
      <c r="L13" s="29"/>
      <c r="M13" s="29"/>
      <c r="N13" s="29"/>
      <c r="O13" s="29"/>
      <c r="P13" s="29"/>
      <c r="Q13" s="43"/>
      <c r="R13" s="43" t="s">
        <v>67</v>
      </c>
      <c r="S13" s="29"/>
      <c r="T13" s="44"/>
      <c r="U13" s="34" t="s">
        <v>20</v>
      </c>
      <c r="V13" s="29"/>
      <c r="W13" s="29"/>
      <c r="X13" s="29"/>
      <c r="Y13" s="29"/>
      <c r="Z13" s="29"/>
      <c r="AA13" s="29"/>
      <c r="AB13" s="29"/>
      <c r="AC13" s="29"/>
      <c r="AD13" s="29"/>
    </row>
    <row r="14" spans="1:33" ht="72" customHeight="1">
      <c r="A14" s="39">
        <v>3</v>
      </c>
      <c r="B14" s="48" t="s">
        <v>192</v>
      </c>
      <c r="C14" s="41">
        <v>45291</v>
      </c>
      <c r="D14" s="42" t="s">
        <v>66</v>
      </c>
      <c r="E14" s="39" t="s">
        <v>69</v>
      </c>
      <c r="F14" s="42" t="s">
        <v>71</v>
      </c>
      <c r="G14" s="123"/>
      <c r="H14" s="29"/>
      <c r="I14" s="29"/>
      <c r="J14" s="29"/>
      <c r="K14" s="29"/>
      <c r="L14" s="29"/>
      <c r="M14" s="29"/>
      <c r="N14" s="29"/>
      <c r="O14" s="29"/>
      <c r="P14" s="28"/>
      <c r="Q14" s="28"/>
      <c r="R14" s="28"/>
      <c r="S14" s="28"/>
      <c r="T14" s="44"/>
      <c r="U14" s="34" t="s">
        <v>57</v>
      </c>
      <c r="V14" s="28"/>
      <c r="W14" s="28"/>
      <c r="X14" s="28"/>
      <c r="Y14" s="28"/>
      <c r="Z14" s="28"/>
      <c r="AA14" s="28"/>
      <c r="AB14" s="28"/>
      <c r="AC14" s="28"/>
      <c r="AD14" s="28"/>
    </row>
    <row r="15" spans="1:33" ht="66.599999999999994" customHeight="1">
      <c r="A15" s="39">
        <v>4</v>
      </c>
      <c r="B15" s="48" t="s">
        <v>193</v>
      </c>
      <c r="C15" s="41">
        <v>45291</v>
      </c>
      <c r="D15" s="42" t="s">
        <v>66</v>
      </c>
      <c r="E15" s="39" t="s">
        <v>67</v>
      </c>
      <c r="F15" s="42" t="s">
        <v>71</v>
      </c>
      <c r="G15" s="123"/>
      <c r="H15" s="29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34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3" ht="66" customHeight="1">
      <c r="A16" s="39">
        <v>5</v>
      </c>
      <c r="B16" s="48" t="s">
        <v>194</v>
      </c>
      <c r="C16" s="41">
        <v>44926</v>
      </c>
      <c r="D16" s="42" t="s">
        <v>66</v>
      </c>
      <c r="E16" s="39" t="s">
        <v>67</v>
      </c>
      <c r="F16" s="42" t="s">
        <v>71</v>
      </c>
      <c r="G16" s="123"/>
      <c r="H16" s="29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34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3" ht="28.5" customHeight="1">
      <c r="A17" s="28"/>
      <c r="B17" s="51"/>
      <c r="C17" s="51"/>
      <c r="D17" s="51"/>
      <c r="E17" s="34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8"/>
      <c r="S17" s="28"/>
      <c r="T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</row>
    <row r="18" spans="1:33" ht="33.75" customHeight="1">
      <c r="A18" s="28"/>
      <c r="B18" s="52" t="s">
        <v>90</v>
      </c>
      <c r="C18" s="53"/>
      <c r="D18" s="53"/>
      <c r="E18" s="34"/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8"/>
      <c r="S18" s="28"/>
      <c r="T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74.25" customHeight="1">
      <c r="A19" s="28"/>
      <c r="B19" s="54" t="s">
        <v>91</v>
      </c>
      <c r="C19" s="54" t="s">
        <v>92</v>
      </c>
      <c r="D19" s="54" t="s">
        <v>93</v>
      </c>
      <c r="E19" s="34"/>
      <c r="F19" s="2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8"/>
      <c r="S19" s="28"/>
      <c r="T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</row>
    <row r="20" spans="1:33" ht="58.5" customHeight="1">
      <c r="A20" s="28"/>
      <c r="B20" s="55">
        <f>COUNTA(B12:B16)</f>
        <v>5</v>
      </c>
      <c r="C20" s="55">
        <f>COUNTIFS($E12:$E14,"REALIZADO")</f>
        <v>0</v>
      </c>
      <c r="D20" s="56">
        <f>C20/B20</f>
        <v>0</v>
      </c>
      <c r="E20" s="34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8"/>
      <c r="S20" s="28"/>
      <c r="T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3" ht="58.5" customHeight="1">
      <c r="A21" s="28"/>
      <c r="B21" s="57"/>
      <c r="C21" s="57"/>
      <c r="D21" s="58"/>
      <c r="E21" s="34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8"/>
      <c r="S21" s="28"/>
      <c r="T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</row>
    <row r="22" spans="1:33" ht="58.5" customHeight="1">
      <c r="A22" s="28"/>
      <c r="B22" s="57"/>
      <c r="C22" s="57"/>
      <c r="D22" s="58"/>
      <c r="E22" s="34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8"/>
      <c r="S22" s="28"/>
      <c r="T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3" ht="19.350000000000001" customHeight="1">
      <c r="A23" s="28"/>
      <c r="B23" s="156" t="s">
        <v>94</v>
      </c>
      <c r="C23" s="156"/>
      <c r="D23" s="156"/>
      <c r="E23" s="156"/>
      <c r="F23" s="156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8"/>
      <c r="S23" s="28"/>
      <c r="T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3" ht="58.5" customHeight="1">
      <c r="A24" s="28"/>
      <c r="B24" s="156"/>
      <c r="C24" s="156"/>
      <c r="D24" s="156"/>
      <c r="E24" s="156"/>
      <c r="F24" s="156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8"/>
      <c r="S24" s="28"/>
      <c r="T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3">
      <c r="A25" s="28"/>
      <c r="B25" s="156"/>
      <c r="C25" s="156"/>
      <c r="D25" s="156"/>
      <c r="E25" s="156"/>
      <c r="F25" s="156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3">
      <c r="A26" s="157"/>
      <c r="B26" s="60"/>
      <c r="C26" s="28"/>
      <c r="D26" s="28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29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ht="42.75" customHeight="1">
      <c r="A27" s="157"/>
      <c r="B27" s="158" t="s">
        <v>95</v>
      </c>
      <c r="C27" s="158"/>
      <c r="D27" s="28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29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1:33" ht="28.5" customHeight="1">
      <c r="A28" s="157"/>
      <c r="B28" s="159" t="s">
        <v>96</v>
      </c>
      <c r="C28" s="159"/>
      <c r="D28" s="159"/>
      <c r="E28" s="159"/>
      <c r="F28" s="159"/>
      <c r="G28" s="159"/>
      <c r="H28" s="61"/>
      <c r="I28" s="61"/>
      <c r="J28" s="61"/>
      <c r="K28" s="61"/>
      <c r="L28" s="61"/>
      <c r="M28" s="61"/>
      <c r="N28" s="61"/>
      <c r="O28" s="61"/>
      <c r="P28" s="61"/>
      <c r="Q28" s="29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3" ht="18.75" customHeight="1">
      <c r="A29" s="157"/>
      <c r="B29" s="159"/>
      <c r="C29" s="159"/>
      <c r="D29" s="159"/>
      <c r="E29" s="159"/>
      <c r="F29" s="159"/>
      <c r="G29" s="159"/>
      <c r="H29" s="61"/>
      <c r="I29" s="61"/>
      <c r="J29" s="61"/>
      <c r="K29" s="61"/>
      <c r="L29" s="61"/>
      <c r="M29" s="61"/>
      <c r="N29" s="61"/>
      <c r="O29" s="61"/>
      <c r="P29" s="61"/>
      <c r="Q29" s="29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1:33" ht="18.75" customHeight="1">
      <c r="A30" s="157"/>
      <c r="B30" s="159"/>
      <c r="C30" s="159"/>
      <c r="D30" s="159"/>
      <c r="E30" s="159"/>
      <c r="F30" s="159"/>
      <c r="G30" s="159"/>
      <c r="H30" s="61"/>
      <c r="I30" s="61"/>
      <c r="J30" s="61"/>
      <c r="K30" s="61"/>
      <c r="L30" s="61"/>
      <c r="M30" s="61"/>
      <c r="N30" s="61"/>
      <c r="O30" s="61"/>
      <c r="P30" s="61"/>
      <c r="Q30" s="29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1:33" ht="18.75" customHeight="1">
      <c r="A31" s="157"/>
      <c r="B31" s="159"/>
      <c r="C31" s="159"/>
      <c r="D31" s="159"/>
      <c r="E31" s="159"/>
      <c r="F31" s="159"/>
      <c r="G31" s="159"/>
      <c r="H31" s="61"/>
      <c r="I31" s="61"/>
      <c r="J31" s="61"/>
      <c r="K31" s="61"/>
      <c r="L31" s="61"/>
      <c r="M31" s="61"/>
      <c r="N31" s="61"/>
      <c r="O31" s="61"/>
      <c r="P31" s="61"/>
      <c r="Q31" s="29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3" ht="79.7" customHeight="1">
      <c r="A32" s="157"/>
      <c r="B32" s="179"/>
      <c r="C32" s="179"/>
      <c r="D32" s="179"/>
      <c r="E32" s="179"/>
      <c r="F32" s="179"/>
      <c r="G32" s="17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3" ht="25.5" customHeight="1">
      <c r="A33" s="59"/>
      <c r="B33" s="180"/>
      <c r="C33" s="180"/>
      <c r="D33" s="180"/>
      <c r="E33" s="180"/>
      <c r="F33" s="180"/>
      <c r="G33" s="180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:33" ht="38.450000000000003" customHeight="1">
      <c r="A34" s="59"/>
      <c r="B34" s="180"/>
      <c r="C34" s="180"/>
      <c r="D34" s="180"/>
      <c r="E34" s="180"/>
      <c r="F34" s="180"/>
      <c r="G34" s="180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1:33" ht="27.75" customHeight="1">
      <c r="A35" s="59"/>
      <c r="B35" s="180"/>
      <c r="C35" s="180"/>
      <c r="D35" s="180"/>
      <c r="E35" s="180"/>
      <c r="F35" s="180"/>
      <c r="G35" s="180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1:33" ht="29.1" customHeight="1">
      <c r="A36" s="59"/>
      <c r="B36" s="180"/>
      <c r="C36" s="180"/>
      <c r="D36" s="180"/>
      <c r="E36" s="180"/>
      <c r="F36" s="180"/>
      <c r="G36" s="180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1:33" s="28" customFormat="1" ht="15.75" customHeight="1">
      <c r="B37" s="124"/>
      <c r="C37" s="125"/>
      <c r="D37" s="125"/>
      <c r="E37" s="125"/>
      <c r="F37" s="125"/>
      <c r="G37" s="126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33" s="28" customFormat="1" ht="15.75" customHeight="1">
      <c r="B38" s="74"/>
      <c r="C38" s="74"/>
      <c r="D38" s="74"/>
      <c r="E38" s="74"/>
      <c r="F38" s="74"/>
      <c r="G38" s="74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33" s="28" customFormat="1" ht="15.75" customHeight="1">
      <c r="B39" s="74"/>
      <c r="C39" s="74"/>
      <c r="D39" s="74"/>
      <c r="E39" s="74"/>
      <c r="F39" s="74"/>
      <c r="G39" s="74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33" s="28" customFormat="1" ht="15.75" customHeight="1">
      <c r="B40" s="74"/>
      <c r="C40" s="74"/>
      <c r="D40" s="74"/>
      <c r="E40" s="74"/>
      <c r="F40" s="74"/>
      <c r="G40" s="74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33" s="28" customFormat="1" ht="49.5" customHeight="1">
      <c r="B41" s="158" t="s">
        <v>97</v>
      </c>
      <c r="C41" s="158"/>
      <c r="D41" s="15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33" s="28" customFormat="1" ht="15.75" customHeight="1">
      <c r="B42" s="159" t="s">
        <v>98</v>
      </c>
      <c r="C42" s="159"/>
      <c r="D42" s="159"/>
      <c r="E42" s="159"/>
      <c r="F42" s="159"/>
      <c r="G42" s="15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33" s="28" customFormat="1" ht="15.75" customHeight="1">
      <c r="B43" s="159"/>
      <c r="C43" s="159"/>
      <c r="D43" s="159"/>
      <c r="E43" s="159"/>
      <c r="F43" s="159"/>
      <c r="G43" s="15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33" s="28" customFormat="1" ht="15.75" customHeight="1">
      <c r="B44" s="159"/>
      <c r="C44" s="159"/>
      <c r="D44" s="159"/>
      <c r="E44" s="159"/>
      <c r="F44" s="159"/>
      <c r="G44" s="15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1:33" s="28" customFormat="1" ht="15.75" customHeight="1">
      <c r="B45" s="159"/>
      <c r="C45" s="159"/>
      <c r="D45" s="159"/>
      <c r="E45" s="159"/>
      <c r="F45" s="159"/>
      <c r="G45" s="15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33" s="28" customFormat="1" ht="17.25" customHeight="1">
      <c r="B46" s="159"/>
      <c r="C46" s="159"/>
      <c r="D46" s="159"/>
      <c r="E46" s="159"/>
      <c r="F46" s="159"/>
      <c r="G46" s="159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1:33" s="28" customFormat="1" ht="30" customHeight="1">
      <c r="B47" s="181"/>
      <c r="C47" s="181"/>
      <c r="D47" s="181"/>
      <c r="E47" s="181"/>
      <c r="F47" s="181"/>
      <c r="G47" s="181"/>
      <c r="H47" s="29"/>
      <c r="I47" s="29"/>
      <c r="J47" s="29"/>
      <c r="K47" s="29"/>
      <c r="L47" s="29"/>
      <c r="M47" s="29"/>
      <c r="N47" s="29"/>
      <c r="O47" s="29"/>
      <c r="P47" s="29"/>
      <c r="Q47" s="29"/>
    </row>
    <row r="48" spans="1:33" s="28" customFormat="1" ht="58.15" customHeight="1">
      <c r="B48" s="163"/>
      <c r="C48" s="163"/>
      <c r="D48" s="163"/>
      <c r="E48" s="163"/>
      <c r="F48" s="163"/>
      <c r="G48" s="163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1:33" s="28" customFormat="1" ht="24" customHeight="1">
      <c r="B49" s="163"/>
      <c r="C49" s="163"/>
      <c r="D49" s="163"/>
      <c r="E49" s="163"/>
      <c r="F49" s="163"/>
      <c r="G49" s="163"/>
      <c r="H49" s="29"/>
      <c r="I49" s="29"/>
      <c r="J49" s="29"/>
      <c r="K49" s="29"/>
      <c r="L49" s="29"/>
      <c r="M49" s="29"/>
      <c r="N49" s="29"/>
      <c r="O49" s="29"/>
      <c r="P49" s="29"/>
      <c r="Q49" s="29"/>
    </row>
    <row r="50" spans="1:33" s="28" customFormat="1" ht="48.75" customHeight="1">
      <c r="B50" s="163"/>
      <c r="C50" s="163"/>
      <c r="D50" s="163"/>
      <c r="E50" s="163"/>
      <c r="F50" s="163"/>
      <c r="G50" s="163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1:33" ht="42" customHeight="1">
      <c r="A51" s="28"/>
      <c r="B51" s="163"/>
      <c r="C51" s="163"/>
      <c r="D51" s="163"/>
      <c r="E51" s="163"/>
      <c r="F51" s="163"/>
      <c r="G51" s="163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1:33" ht="32.1" customHeight="1">
      <c r="A52" s="28"/>
      <c r="B52" s="182"/>
      <c r="C52" s="182"/>
      <c r="D52" s="182"/>
      <c r="E52" s="182"/>
      <c r="F52" s="182"/>
      <c r="G52" s="182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</row>
    <row r="53" spans="1:33" ht="22.5" customHeight="1">
      <c r="A53" s="28"/>
      <c r="B53" s="28"/>
      <c r="C53" s="28"/>
      <c r="D53" s="28"/>
      <c r="E53" s="28"/>
      <c r="F53" s="28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1:33" ht="21.75" customHeight="1">
      <c r="A54" s="28"/>
      <c r="B54" s="158" t="s">
        <v>195</v>
      </c>
      <c r="C54" s="158"/>
      <c r="D54" s="158"/>
      <c r="E54" s="28"/>
      <c r="F54" s="28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</row>
    <row r="55" spans="1:33" ht="27.75" customHeight="1">
      <c r="A55" s="28"/>
      <c r="B55" s="183" t="s">
        <v>196</v>
      </c>
      <c r="C55" s="183"/>
      <c r="D55" s="183"/>
      <c r="E55" s="183"/>
      <c r="F55" s="183"/>
      <c r="G55" s="183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</row>
    <row r="56" spans="1:33" ht="15.75" customHeight="1">
      <c r="A56" s="28"/>
      <c r="B56" s="183"/>
      <c r="C56" s="183"/>
      <c r="D56" s="183"/>
      <c r="E56" s="183"/>
      <c r="F56" s="183"/>
      <c r="G56" s="183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</row>
    <row r="57" spans="1:33" ht="15.75" customHeight="1">
      <c r="A57" s="28"/>
      <c r="B57" s="183"/>
      <c r="C57" s="183"/>
      <c r="D57" s="183"/>
      <c r="E57" s="183"/>
      <c r="F57" s="183"/>
      <c r="G57" s="183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</row>
    <row r="58" spans="1:33" ht="15.75" customHeight="1">
      <c r="A58" s="28"/>
      <c r="B58" s="183"/>
      <c r="C58" s="183"/>
      <c r="D58" s="183"/>
      <c r="E58" s="183"/>
      <c r="F58" s="183"/>
      <c r="G58" s="183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</row>
    <row r="59" spans="1:33" ht="15.75" customHeight="1">
      <c r="A59" s="28"/>
      <c r="B59" s="183"/>
      <c r="C59" s="183"/>
      <c r="D59" s="183"/>
      <c r="E59" s="183"/>
      <c r="F59" s="183"/>
      <c r="G59" s="183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</row>
    <row r="60" spans="1:33" ht="27.75" customHeight="1">
      <c r="A60" s="28"/>
      <c r="B60" s="127"/>
      <c r="C60" s="128"/>
      <c r="D60" s="128"/>
      <c r="E60" s="128"/>
      <c r="F60" s="128"/>
      <c r="G60" s="1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  <row r="61" spans="1:33" ht="15.75" customHeight="1">
      <c r="A61" s="28"/>
      <c r="B61" s="184"/>
      <c r="C61" s="184"/>
      <c r="D61" s="184"/>
      <c r="E61" s="184"/>
      <c r="F61" s="184"/>
      <c r="G61" s="184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</row>
    <row r="62" spans="1:33" ht="15.75" customHeight="1">
      <c r="A62" s="28"/>
      <c r="B62" s="184"/>
      <c r="C62" s="184"/>
      <c r="D62" s="184"/>
      <c r="E62" s="184"/>
      <c r="F62" s="184"/>
      <c r="G62" s="184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</row>
    <row r="63" spans="1:33" ht="39" customHeight="1">
      <c r="A63" s="28"/>
      <c r="B63" s="184"/>
      <c r="C63" s="184"/>
      <c r="D63" s="184"/>
      <c r="E63" s="184"/>
      <c r="F63" s="184"/>
      <c r="G63" s="184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</row>
    <row r="64" spans="1:3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</sheetData>
  <mergeCells count="25">
    <mergeCell ref="B51:G51"/>
    <mergeCell ref="B52:G52"/>
    <mergeCell ref="B54:D54"/>
    <mergeCell ref="B55:G59"/>
    <mergeCell ref="B61:G63"/>
    <mergeCell ref="B42:G46"/>
    <mergeCell ref="B47:G47"/>
    <mergeCell ref="B48:G48"/>
    <mergeCell ref="B49:G49"/>
    <mergeCell ref="B50:G50"/>
    <mergeCell ref="B33:G33"/>
    <mergeCell ref="B34:G34"/>
    <mergeCell ref="B35:G35"/>
    <mergeCell ref="B36:G36"/>
    <mergeCell ref="B41:D41"/>
    <mergeCell ref="B23:F25"/>
    <mergeCell ref="A26:A32"/>
    <mergeCell ref="B27:C27"/>
    <mergeCell ref="B28:G31"/>
    <mergeCell ref="B32:G32"/>
    <mergeCell ref="B2:G3"/>
    <mergeCell ref="B4:G5"/>
    <mergeCell ref="B7:G7"/>
    <mergeCell ref="B8:D8"/>
    <mergeCell ref="E8:G8"/>
  </mergeCells>
  <conditionalFormatting sqref="E13">
    <cfRule type="cellIs" dxfId="77" priority="2" operator="equal">
      <formula>"NÃO REALIZADO"</formula>
    </cfRule>
    <cfRule type="cellIs" dxfId="76" priority="3" operator="equal">
      <formula>"EM ELABORAÇÃO"</formula>
    </cfRule>
    <cfRule type="expression" dxfId="75" priority="4">
      <formula>NOT(ISERROR(SEARCH("REALIZADO",E13)))</formula>
    </cfRule>
  </conditionalFormatting>
  <conditionalFormatting sqref="E15">
    <cfRule type="cellIs" dxfId="74" priority="5" operator="equal">
      <formula>"NÃO REALIZADO"</formula>
    </cfRule>
    <cfRule type="cellIs" dxfId="73" priority="6" operator="equal">
      <formula>"EM ELABORAÇÃO"</formula>
    </cfRule>
    <cfRule type="expression" dxfId="72" priority="7">
      <formula>NOT(ISERROR(SEARCH("REALIZADO",E15)))</formula>
    </cfRule>
  </conditionalFormatting>
  <conditionalFormatting sqref="E16">
    <cfRule type="cellIs" dxfId="71" priority="8" operator="equal">
      <formula>"NÃO REALIZADO"</formula>
    </cfRule>
    <cfRule type="cellIs" dxfId="70" priority="9" operator="equal">
      <formula>"EM ELABORAÇÃO"</formula>
    </cfRule>
    <cfRule type="expression" dxfId="69" priority="10">
      <formula>NOT(ISERROR(SEARCH("REALIZADO",E16)))</formula>
    </cfRule>
  </conditionalFormatting>
  <conditionalFormatting sqref="E12">
    <cfRule type="cellIs" dxfId="68" priority="11" operator="equal">
      <formula>"NÃO REALIZADO"</formula>
    </cfRule>
    <cfRule type="cellIs" dxfId="67" priority="12" operator="equal">
      <formula>"EM ELABORAÇÃO"</formula>
    </cfRule>
    <cfRule type="expression" dxfId="66" priority="13">
      <formula>NOT(ISERROR(SEARCH("REALIZADO",E12)))</formula>
    </cfRule>
  </conditionalFormatting>
  <conditionalFormatting sqref="E14">
    <cfRule type="cellIs" dxfId="65" priority="14" operator="equal">
      <formula>"NÃO REALIZADO"</formula>
    </cfRule>
    <cfRule type="cellIs" dxfId="64" priority="15" operator="equal">
      <formula>"EM ELABORAÇÃO"</formula>
    </cfRule>
    <cfRule type="expression" dxfId="63" priority="16">
      <formula>NOT(ISERROR(SEARCH("REALIZADO",E14)))</formula>
    </cfRule>
  </conditionalFormatting>
  <dataValidations count="4"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4:D16" xr:uid="{00000000-0002-0000-0400-000000000000}">
      <formula1>"UFSJ,CSA,CDB,CTAN,CCO,CAP,CSL,3 campi SJDR"</formula1>
      <formula2>0</formula2>
    </dataValidation>
    <dataValidation type="list" allowBlank="1" showInputMessage="1" showErrorMessage="1" prompt=" - " sqref="E8:G8" xr:uid="{00000000-0002-0000-0400-000001000000}">
      <formula1>$U$8:$U$16</formula1>
      <formula2>0</formula2>
    </dataValidation>
    <dataValidation type="list" operator="equal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:D13" xr:uid="{00000000-0002-0000-0400-000002000000}">
      <formula1>"UFSJ,CSA,CDB,CTAN,CCO,CAP,CSL,3 campi SJDR"</formula1>
      <formula2>0</formula2>
    </dataValidation>
    <dataValidation type="list" allowBlank="1" showErrorMessage="1" sqref="E12:E16" xr:uid="{00000000-0002-0000-0400-000004000000}">
      <formula1>$L$11:$L$13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MK46"/>
  <sheetViews>
    <sheetView topLeftCell="A7" zoomScale="80" zoomScaleNormal="80" workbookViewId="0">
      <selection activeCell="B16" sqref="B16"/>
    </sheetView>
  </sheetViews>
  <sheetFormatPr defaultRowHeight="15"/>
  <cols>
    <col min="1" max="1" width="9" style="37" customWidth="1"/>
    <col min="2" max="2" width="46.5703125" style="37" customWidth="1"/>
    <col min="3" max="3" width="32.42578125" style="76" customWidth="1"/>
    <col min="4" max="4" width="32.5703125" style="37" customWidth="1"/>
    <col min="5" max="5" width="18.42578125" style="37" customWidth="1"/>
    <col min="6" max="6" width="21.28515625" style="76" customWidth="1"/>
    <col min="7" max="7" width="27.5703125" style="37" customWidth="1"/>
    <col min="8" max="8" width="27" style="77" customWidth="1"/>
    <col min="9" max="9" width="20.5703125" style="77" customWidth="1"/>
    <col min="10" max="10" width="20.85546875" style="77" customWidth="1"/>
    <col min="11" max="11" width="29.5703125" style="77" customWidth="1"/>
    <col min="12" max="16" width="28" style="77" customWidth="1"/>
    <col min="17" max="17" width="22.42578125" style="37" customWidth="1"/>
    <col min="18" max="18" width="26.42578125" style="77" customWidth="1"/>
    <col min="19" max="21" width="8.5703125" style="37" customWidth="1"/>
    <col min="22" max="22" width="20.5703125" style="37" customWidth="1"/>
    <col min="23" max="23" width="40.28515625" style="37" customWidth="1"/>
    <col min="24" max="24" width="27.42578125" style="37" customWidth="1"/>
    <col min="25" max="1025" width="8.85546875" style="37" customWidth="1"/>
  </cols>
  <sheetData>
    <row r="2" spans="1:24" ht="15" customHeight="1">
      <c r="B2" s="168" t="s">
        <v>99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24" ht="34.5" customHeight="1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</row>
    <row r="4" spans="1:24" ht="39.75" customHeight="1">
      <c r="B4" s="169" t="s">
        <v>100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</row>
    <row r="5" spans="1:24" ht="39.75" customHeight="1">
      <c r="B5" s="170" t="s">
        <v>101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</row>
    <row r="6" spans="1:24" ht="39.75" customHeight="1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24" ht="39.75" customHeight="1">
      <c r="B7" s="78"/>
      <c r="C7" s="171" t="s">
        <v>102</v>
      </c>
      <c r="D7" s="171"/>
      <c r="E7" s="171"/>
      <c r="F7" s="171"/>
      <c r="G7" s="171"/>
      <c r="I7" s="78"/>
      <c r="J7" s="78"/>
      <c r="K7" s="78"/>
      <c r="L7" s="78"/>
      <c r="M7" s="78"/>
      <c r="N7" s="78"/>
      <c r="O7" s="78"/>
      <c r="P7" s="78"/>
      <c r="Q7" s="78"/>
    </row>
    <row r="8" spans="1:24" ht="11.25" customHeight="1">
      <c r="B8" s="78"/>
      <c r="C8" s="171"/>
      <c r="D8" s="171"/>
      <c r="E8" s="171"/>
      <c r="F8" s="171"/>
      <c r="G8" s="171"/>
      <c r="I8" s="78"/>
      <c r="J8" s="78"/>
      <c r="K8" s="78"/>
      <c r="L8" s="78"/>
      <c r="M8" s="78"/>
      <c r="N8" s="78"/>
      <c r="O8" s="78"/>
      <c r="P8" s="78"/>
      <c r="Q8" s="78"/>
    </row>
    <row r="9" spans="1:24" ht="76.5" customHeight="1">
      <c r="B9" s="78"/>
      <c r="C9" s="172" t="s">
        <v>103</v>
      </c>
      <c r="D9" s="79" t="s">
        <v>104</v>
      </c>
      <c r="E9" s="79" t="s">
        <v>105</v>
      </c>
      <c r="F9" s="79" t="s">
        <v>106</v>
      </c>
      <c r="G9" s="79" t="s">
        <v>107</v>
      </c>
      <c r="I9" s="78"/>
      <c r="J9" s="78"/>
      <c r="K9" s="78"/>
      <c r="L9" s="78"/>
      <c r="M9" s="78"/>
      <c r="N9" s="78"/>
      <c r="O9" s="78"/>
      <c r="P9" s="78"/>
      <c r="Q9" s="78"/>
    </row>
    <row r="10" spans="1:24" ht="52.5" customHeight="1">
      <c r="B10" s="78"/>
      <c r="C10" s="172"/>
      <c r="D10" s="80">
        <v>1.2</v>
      </c>
      <c r="E10" s="80" t="s">
        <v>108</v>
      </c>
      <c r="F10" s="80" t="s">
        <v>109</v>
      </c>
      <c r="G10" s="80" t="s">
        <v>110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24" s="37" customFormat="1" ht="28.5" customHeight="1">
      <c r="A11" s="81"/>
      <c r="B11" s="82"/>
      <c r="C11" s="83"/>
      <c r="D11" s="82"/>
      <c r="E11" s="82"/>
      <c r="F11" s="83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77">
        <v>1</v>
      </c>
      <c r="S11" s="37" t="s">
        <v>111</v>
      </c>
      <c r="U11" s="37" t="s">
        <v>112</v>
      </c>
      <c r="W11" s="37" t="s">
        <v>113</v>
      </c>
      <c r="X11" s="37" t="s">
        <v>63</v>
      </c>
    </row>
    <row r="12" spans="1:24" s="43" customFormat="1" ht="15.75" customHeight="1">
      <c r="A12" s="81"/>
      <c r="B12" s="173" t="s">
        <v>114</v>
      </c>
      <c r="C12" s="174" t="s">
        <v>115</v>
      </c>
      <c r="D12" s="174"/>
      <c r="E12" s="174"/>
      <c r="F12" s="174" t="s">
        <v>116</v>
      </c>
      <c r="G12" s="174"/>
      <c r="H12" s="174"/>
      <c r="I12" s="174"/>
      <c r="J12" s="174" t="s">
        <v>117</v>
      </c>
      <c r="K12" s="174"/>
      <c r="L12" s="174"/>
      <c r="M12" s="84"/>
      <c r="N12" s="84"/>
      <c r="O12" s="84"/>
      <c r="P12" s="84"/>
      <c r="Q12" s="84"/>
      <c r="R12" s="85">
        <v>2</v>
      </c>
      <c r="S12" s="43" t="s">
        <v>118</v>
      </c>
      <c r="U12" s="43" t="s">
        <v>119</v>
      </c>
      <c r="W12" s="43" t="s">
        <v>120</v>
      </c>
      <c r="X12" s="43" t="s">
        <v>69</v>
      </c>
    </row>
    <row r="13" spans="1:24" s="43" customFormat="1" ht="38.1" customHeight="1">
      <c r="A13" s="81"/>
      <c r="B13" s="173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84"/>
      <c r="N13" s="84"/>
      <c r="O13" s="84"/>
      <c r="P13" s="84"/>
      <c r="Q13" s="84"/>
      <c r="R13" s="85">
        <v>3</v>
      </c>
      <c r="U13" s="43" t="s">
        <v>121</v>
      </c>
      <c r="W13" s="43" t="s">
        <v>122</v>
      </c>
      <c r="X13" s="43" t="s">
        <v>67</v>
      </c>
    </row>
    <row r="14" spans="1:24" s="94" customFormat="1" ht="75">
      <c r="A14" s="81"/>
      <c r="B14" s="173"/>
      <c r="C14" s="86" t="s">
        <v>123</v>
      </c>
      <c r="D14" s="87" t="s">
        <v>124</v>
      </c>
      <c r="E14" s="88" t="s">
        <v>125</v>
      </c>
      <c r="F14" s="89" t="s">
        <v>126</v>
      </c>
      <c r="G14" s="90" t="s">
        <v>127</v>
      </c>
      <c r="H14" s="90" t="s">
        <v>128</v>
      </c>
      <c r="I14" s="91" t="s">
        <v>129</v>
      </c>
      <c r="J14" s="92" t="s">
        <v>130</v>
      </c>
      <c r="K14" s="92" t="s">
        <v>131</v>
      </c>
      <c r="L14" s="93" t="s">
        <v>132</v>
      </c>
      <c r="R14" s="95">
        <v>4</v>
      </c>
      <c r="U14" s="94" t="s">
        <v>133</v>
      </c>
      <c r="W14" s="94" t="s">
        <v>134</v>
      </c>
    </row>
    <row r="15" spans="1:24" s="81" customFormat="1" ht="53.45" customHeight="1">
      <c r="A15" s="96">
        <v>1</v>
      </c>
      <c r="B15" s="97" t="s">
        <v>190</v>
      </c>
      <c r="C15" s="92" t="s">
        <v>135</v>
      </c>
      <c r="D15" s="92" t="s">
        <v>136</v>
      </c>
      <c r="E15" s="92" t="s">
        <v>137</v>
      </c>
      <c r="F15" s="130">
        <v>2</v>
      </c>
      <c r="G15" s="131">
        <v>4</v>
      </c>
      <c r="H15" s="131">
        <f>F15*G15</f>
        <v>8</v>
      </c>
      <c r="I15" s="132" t="str">
        <f>IF(H15&lt;3,"Baixo",IF(AND(H15&lt;7,H15&gt;=3),"Médio",IF(AND(H15&lt;13,H15&gt;=8),"Alto","Extremo")))</f>
        <v>Alto</v>
      </c>
      <c r="J15" s="92" t="s">
        <v>120</v>
      </c>
      <c r="K15" s="92" t="s">
        <v>152</v>
      </c>
      <c r="L15" s="102" t="s">
        <v>69</v>
      </c>
      <c r="M15" s="105"/>
    </row>
    <row r="16" spans="1:24" s="81" customFormat="1" ht="53.45" customHeight="1">
      <c r="A16" s="96">
        <v>2</v>
      </c>
      <c r="B16" s="97" t="s">
        <v>191</v>
      </c>
      <c r="C16" s="103" t="s">
        <v>197</v>
      </c>
      <c r="D16" s="103" t="s">
        <v>140</v>
      </c>
      <c r="E16" s="103" t="s">
        <v>119</v>
      </c>
      <c r="F16" s="130">
        <v>1</v>
      </c>
      <c r="G16" s="131">
        <v>4</v>
      </c>
      <c r="H16" s="131">
        <f>F16*G16</f>
        <v>4</v>
      </c>
      <c r="I16" s="132" t="str">
        <f>IF(H16&lt;3,"Baixo",IF(AND(H16&lt;7,H16&gt;=3),"Médio",IF(AND(H16&lt;13,H16&gt;=8),"Alto","Extremo")))</f>
        <v>Médio</v>
      </c>
      <c r="J16" s="92" t="s">
        <v>134</v>
      </c>
      <c r="K16" s="103" t="s">
        <v>198</v>
      </c>
      <c r="L16" s="102" t="s">
        <v>69</v>
      </c>
      <c r="M16" s="105"/>
    </row>
    <row r="17" spans="1:18" s="81" customFormat="1" ht="53.45" customHeight="1">
      <c r="A17" s="96">
        <v>3</v>
      </c>
      <c r="B17" s="97" t="s">
        <v>192</v>
      </c>
      <c r="C17" s="92" t="s">
        <v>135</v>
      </c>
      <c r="D17" s="92" t="s">
        <v>136</v>
      </c>
      <c r="E17" s="92" t="s">
        <v>137</v>
      </c>
      <c r="F17" s="130">
        <v>5</v>
      </c>
      <c r="G17" s="131">
        <v>5</v>
      </c>
      <c r="H17" s="131">
        <f>F17*G17</f>
        <v>25</v>
      </c>
      <c r="I17" s="132" t="str">
        <f>IF(H17&lt;3,"Baixo",IF(AND(H17&lt;7,H17&gt;=3),"Médio",IF(AND(H17&lt;13,H17&gt;=8),"Alto","Extremo")))</f>
        <v>Extremo</v>
      </c>
      <c r="J17" s="92" t="s">
        <v>120</v>
      </c>
      <c r="K17" s="92" t="s">
        <v>152</v>
      </c>
      <c r="L17" s="102" t="s">
        <v>69</v>
      </c>
      <c r="M17" s="105"/>
    </row>
    <row r="18" spans="1:18" s="81" customFormat="1" ht="53.45" customHeight="1">
      <c r="A18" s="96">
        <v>4</v>
      </c>
      <c r="B18" s="97" t="s">
        <v>193</v>
      </c>
      <c r="C18" s="92" t="s">
        <v>135</v>
      </c>
      <c r="D18" s="92" t="s">
        <v>136</v>
      </c>
      <c r="E18" s="92" t="s">
        <v>137</v>
      </c>
      <c r="F18" s="130">
        <v>4</v>
      </c>
      <c r="G18" s="131">
        <v>5</v>
      </c>
      <c r="H18" s="131">
        <f>F18*G18</f>
        <v>20</v>
      </c>
      <c r="I18" s="132" t="str">
        <f>IF(H18&lt;3,"Baixo",IF(AND(H18&lt;7,H18&gt;=3),"Médio",IF(AND(H18&lt;13,H18&gt;=8),"Alto","Extremo")))</f>
        <v>Extremo</v>
      </c>
      <c r="J18" s="92" t="s">
        <v>120</v>
      </c>
      <c r="K18" s="92" t="s">
        <v>152</v>
      </c>
      <c r="L18" s="102" t="s">
        <v>69</v>
      </c>
      <c r="M18" s="105"/>
    </row>
    <row r="19" spans="1:18" s="81" customFormat="1" ht="53.45" customHeight="1">
      <c r="A19" s="96">
        <v>5</v>
      </c>
      <c r="B19" s="97" t="s">
        <v>194</v>
      </c>
      <c r="C19" s="92" t="s">
        <v>135</v>
      </c>
      <c r="D19" s="92" t="s">
        <v>136</v>
      </c>
      <c r="E19" s="92" t="s">
        <v>137</v>
      </c>
      <c r="F19" s="130">
        <v>3</v>
      </c>
      <c r="G19" s="131">
        <v>4</v>
      </c>
      <c r="H19" s="131">
        <f>F19*G19</f>
        <v>12</v>
      </c>
      <c r="I19" s="132" t="str">
        <f>IF(H19&lt;3,"Baixo",IF(AND(H19&lt;7,H19&gt;=3),"Médio",IF(AND(H19&lt;13,H19&gt;=8),"Alto","Extremo")))</f>
        <v>Alto</v>
      </c>
      <c r="J19" s="92" t="s">
        <v>120</v>
      </c>
      <c r="K19" s="92" t="s">
        <v>152</v>
      </c>
      <c r="L19" s="102" t="s">
        <v>69</v>
      </c>
      <c r="M19" s="105"/>
    </row>
    <row r="20" spans="1:18" s="81" customFormat="1" ht="53.45" customHeight="1">
      <c r="A20" s="105"/>
      <c r="B20" s="108"/>
      <c r="C20" s="109"/>
      <c r="D20" s="109"/>
      <c r="E20" s="109"/>
      <c r="F20" s="110"/>
      <c r="G20" s="110"/>
      <c r="H20" s="110"/>
      <c r="I20" s="110"/>
      <c r="J20" s="109"/>
      <c r="K20" s="109"/>
      <c r="L20" s="74"/>
      <c r="M20" s="105"/>
    </row>
    <row r="21" spans="1:18" s="81" customFormat="1" ht="31.15" customHeight="1">
      <c r="B21" s="111" t="s">
        <v>155</v>
      </c>
      <c r="C21" s="175" t="s">
        <v>156</v>
      </c>
      <c r="D21" s="175"/>
      <c r="E21" s="175"/>
      <c r="F21" s="111" t="s">
        <v>157</v>
      </c>
      <c r="M21" s="77"/>
      <c r="N21" s="77"/>
      <c r="O21" s="77"/>
      <c r="P21" s="77"/>
      <c r="Q21" s="37"/>
      <c r="R21" s="105"/>
    </row>
    <row r="22" spans="1:18" s="81" customFormat="1" ht="34.5" customHeight="1">
      <c r="B22" s="112" t="s">
        <v>158</v>
      </c>
      <c r="C22" s="176" t="s">
        <v>159</v>
      </c>
      <c r="D22" s="176"/>
      <c r="E22" s="176"/>
      <c r="F22" s="112">
        <v>1</v>
      </c>
      <c r="M22" s="77"/>
      <c r="N22" s="77"/>
      <c r="O22" s="77"/>
      <c r="P22" s="77"/>
      <c r="Q22" s="37"/>
      <c r="R22" s="105"/>
    </row>
    <row r="23" spans="1:18" s="81" customFormat="1" ht="40.5" customHeight="1">
      <c r="B23" s="112" t="s">
        <v>160</v>
      </c>
      <c r="C23" s="176" t="s">
        <v>161</v>
      </c>
      <c r="D23" s="176"/>
      <c r="E23" s="176"/>
      <c r="F23" s="112">
        <v>2</v>
      </c>
      <c r="M23" s="77"/>
      <c r="N23" s="77"/>
      <c r="O23" s="77"/>
      <c r="P23" s="77"/>
      <c r="Q23" s="37"/>
      <c r="R23" s="105"/>
    </row>
    <row r="24" spans="1:18" ht="38.25" customHeight="1">
      <c r="B24" s="112" t="s">
        <v>162</v>
      </c>
      <c r="C24" s="176" t="s">
        <v>163</v>
      </c>
      <c r="D24" s="176"/>
      <c r="E24" s="176"/>
      <c r="F24" s="112">
        <v>3</v>
      </c>
    </row>
    <row r="25" spans="1:18" ht="36" customHeight="1">
      <c r="B25" s="112" t="s">
        <v>164</v>
      </c>
      <c r="C25" s="176" t="s">
        <v>165</v>
      </c>
      <c r="D25" s="176"/>
      <c r="E25" s="176"/>
      <c r="F25" s="112">
        <v>4</v>
      </c>
    </row>
    <row r="26" spans="1:18" ht="36" customHeight="1">
      <c r="B26" s="112" t="s">
        <v>166</v>
      </c>
      <c r="C26" s="176" t="s">
        <v>167</v>
      </c>
      <c r="D26" s="176"/>
      <c r="E26" s="176"/>
      <c r="F26" s="112">
        <v>5</v>
      </c>
    </row>
    <row r="27" spans="1:18" ht="14.1" customHeight="1"/>
    <row r="28" spans="1:18" ht="14.1" customHeight="1"/>
    <row r="29" spans="1:18" ht="14.1" customHeight="1"/>
    <row r="30" spans="1:18" ht="14.1" customHeight="1"/>
    <row r="31" spans="1:18" ht="30.75" customHeight="1">
      <c r="B31" s="111" t="s">
        <v>168</v>
      </c>
      <c r="C31" s="175" t="s">
        <v>169</v>
      </c>
      <c r="D31" s="175"/>
      <c r="E31" s="175"/>
      <c r="F31" s="111" t="s">
        <v>157</v>
      </c>
    </row>
    <row r="32" spans="1:18" ht="37.5" customHeight="1">
      <c r="B32" s="112" t="s">
        <v>170</v>
      </c>
      <c r="C32" s="176" t="s">
        <v>171</v>
      </c>
      <c r="D32" s="176"/>
      <c r="E32" s="176"/>
      <c r="F32" s="112">
        <v>1</v>
      </c>
    </row>
    <row r="33" spans="2:18" ht="33.75" customHeight="1">
      <c r="B33" s="112" t="s">
        <v>172</v>
      </c>
      <c r="C33" s="176" t="s">
        <v>173</v>
      </c>
      <c r="D33" s="176"/>
      <c r="E33" s="176"/>
      <c r="F33" s="112">
        <v>2</v>
      </c>
    </row>
    <row r="34" spans="2:18" ht="31.5" customHeight="1">
      <c r="B34" s="112" t="s">
        <v>174</v>
      </c>
      <c r="C34" s="176" t="s">
        <v>175</v>
      </c>
      <c r="D34" s="176"/>
      <c r="E34" s="176"/>
      <c r="F34" s="112">
        <v>3</v>
      </c>
    </row>
    <row r="35" spans="2:18" ht="32.25" customHeight="1">
      <c r="B35" s="112" t="s">
        <v>176</v>
      </c>
      <c r="C35" s="176" t="s">
        <v>177</v>
      </c>
      <c r="D35" s="176"/>
      <c r="E35" s="176"/>
      <c r="F35" s="112">
        <v>4</v>
      </c>
    </row>
    <row r="36" spans="2:18" ht="37.5" customHeight="1">
      <c r="B36" s="112" t="s">
        <v>178</v>
      </c>
      <c r="C36" s="176" t="s">
        <v>179</v>
      </c>
      <c r="D36" s="176"/>
      <c r="E36" s="176"/>
      <c r="F36" s="112">
        <v>5</v>
      </c>
    </row>
    <row r="37" spans="2:18" ht="14.1" customHeight="1"/>
    <row r="38" spans="2:18" ht="14.1" customHeight="1"/>
    <row r="41" spans="2:18" ht="28.5" customHeight="1">
      <c r="B41" s="177" t="s">
        <v>180</v>
      </c>
      <c r="C41" s="177"/>
      <c r="D41" s="177"/>
      <c r="E41" s="177"/>
      <c r="F41" s="177"/>
      <c r="G41" s="177"/>
      <c r="H41" s="177"/>
      <c r="I41" s="113"/>
    </row>
    <row r="42" spans="2:18" ht="33" customHeight="1">
      <c r="B42" s="177"/>
      <c r="C42" s="177"/>
      <c r="D42" s="177"/>
      <c r="E42" s="177"/>
      <c r="F42" s="177"/>
      <c r="G42" s="177"/>
      <c r="H42" s="177"/>
      <c r="I42" s="113"/>
    </row>
    <row r="43" spans="2:18" ht="51" customHeight="1">
      <c r="B43" s="178" t="s">
        <v>181</v>
      </c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14"/>
      <c r="O43" s="114"/>
    </row>
    <row r="44" spans="2:18" ht="26.1" customHeight="1">
      <c r="F44" s="37"/>
      <c r="H44" s="76"/>
      <c r="I44" s="37"/>
      <c r="R44" s="37"/>
    </row>
    <row r="45" spans="2:18" s="115" customFormat="1" ht="117.75" customHeight="1">
      <c r="B45" s="116" t="s">
        <v>182</v>
      </c>
      <c r="C45" s="116" t="s">
        <v>183</v>
      </c>
      <c r="D45" s="116" t="s">
        <v>184</v>
      </c>
      <c r="E45" s="117" t="s">
        <v>185</v>
      </c>
      <c r="F45" s="118" t="s">
        <v>186</v>
      </c>
      <c r="G45" s="117" t="s">
        <v>187</v>
      </c>
      <c r="H45" s="116" t="s">
        <v>188</v>
      </c>
      <c r="M45" s="119"/>
      <c r="N45" s="119"/>
      <c r="O45" s="119"/>
      <c r="P45" s="114"/>
    </row>
    <row r="46" spans="2:18" s="115" customFormat="1" ht="45" customHeight="1">
      <c r="B46" s="120">
        <f>COUNTA(B15:B19)</f>
        <v>5</v>
      </c>
      <c r="C46" s="120">
        <f>COUNTIF($L15:$L19,"REALIZADO")</f>
        <v>0</v>
      </c>
      <c r="D46" s="121">
        <f>C46/$B$46</f>
        <v>0</v>
      </c>
      <c r="E46" s="120">
        <f>COUNTIF($L15:$L19,"EM ELABORAÇÃO")</f>
        <v>5</v>
      </c>
      <c r="F46" s="122">
        <f>E46/$B$46</f>
        <v>1</v>
      </c>
      <c r="G46" s="120">
        <f>COUNTIF($L15:$L19,"NÃO REALIZADO")</f>
        <v>0</v>
      </c>
      <c r="H46" s="121">
        <f>G46/$B$46</f>
        <v>0</v>
      </c>
      <c r="M46" s="119"/>
      <c r="N46" s="119"/>
      <c r="O46" s="119"/>
      <c r="P46" s="77"/>
    </row>
  </sheetData>
  <mergeCells count="23">
    <mergeCell ref="C36:E36"/>
    <mergeCell ref="B41:H42"/>
    <mergeCell ref="B43:M43"/>
    <mergeCell ref="C31:E31"/>
    <mergeCell ref="C32:E32"/>
    <mergeCell ref="C33:E33"/>
    <mergeCell ref="C34:E34"/>
    <mergeCell ref="C35:E35"/>
    <mergeCell ref="C22:E22"/>
    <mergeCell ref="C23:E23"/>
    <mergeCell ref="C24:E24"/>
    <mergeCell ref="C25:E25"/>
    <mergeCell ref="C26:E26"/>
    <mergeCell ref="B12:B14"/>
    <mergeCell ref="C12:E13"/>
    <mergeCell ref="F12:I13"/>
    <mergeCell ref="J12:L13"/>
    <mergeCell ref="C21:E21"/>
    <mergeCell ref="B2:Q3"/>
    <mergeCell ref="B4:Q4"/>
    <mergeCell ref="B5:Q5"/>
    <mergeCell ref="C7:G8"/>
    <mergeCell ref="C9:C10"/>
  </mergeCells>
  <conditionalFormatting sqref="L16">
    <cfRule type="cellIs" dxfId="62" priority="2" operator="equal">
      <formula>"NÃO REALIZADO"</formula>
    </cfRule>
    <cfRule type="cellIs" dxfId="61" priority="3" operator="equal">
      <formula>"EM ELABORAÇÃO"</formula>
    </cfRule>
    <cfRule type="expression" dxfId="60" priority="4">
      <formula>NOT(ISERROR(SEARCH("REALIZADO",L16)))</formula>
    </cfRule>
  </conditionalFormatting>
  <conditionalFormatting sqref="L15">
    <cfRule type="cellIs" dxfId="59" priority="5" operator="equal">
      <formula>"NÃO REALIZADO"</formula>
    </cfRule>
    <cfRule type="cellIs" dxfId="58" priority="6" operator="equal">
      <formula>"EM ELABORAÇÃO"</formula>
    </cfRule>
    <cfRule type="expression" dxfId="57" priority="7">
      <formula>NOT(ISERROR(SEARCH("REALIZADO",L15)))</formula>
    </cfRule>
  </conditionalFormatting>
  <conditionalFormatting sqref="L17">
    <cfRule type="cellIs" dxfId="56" priority="8" operator="equal">
      <formula>"NÃO REALIZADO"</formula>
    </cfRule>
    <cfRule type="cellIs" dxfId="55" priority="9" operator="equal">
      <formula>"EM ELABORAÇÃO"</formula>
    </cfRule>
    <cfRule type="expression" dxfId="54" priority="10">
      <formula>NOT(ISERROR(SEARCH("REALIZADO",L17)))</formula>
    </cfRule>
  </conditionalFormatting>
  <conditionalFormatting sqref="L18">
    <cfRule type="cellIs" dxfId="53" priority="11" operator="equal">
      <formula>"NÃO REALIZADO"</formula>
    </cfRule>
    <cfRule type="cellIs" dxfId="52" priority="12" operator="equal">
      <formula>"EM ELABORAÇÃO"</formula>
    </cfRule>
    <cfRule type="expression" dxfId="51" priority="13">
      <formula>NOT(ISERROR(SEARCH("REALIZADO",L18)))</formula>
    </cfRule>
  </conditionalFormatting>
  <conditionalFormatting sqref="L19">
    <cfRule type="cellIs" dxfId="50" priority="14" operator="equal">
      <formula>"NÃO REALIZADO"</formula>
    </cfRule>
    <cfRule type="cellIs" dxfId="49" priority="15" operator="equal">
      <formula>"EM ELABORAÇÃO"</formula>
    </cfRule>
    <cfRule type="expression" dxfId="48" priority="16">
      <formula>NOT(ISERROR(SEARCH("REALIZADO",L19)))</formula>
    </cfRule>
  </conditionalFormatting>
  <conditionalFormatting sqref="L20">
    <cfRule type="cellIs" dxfId="47" priority="17" operator="equal">
      <formula>"NÃO REALIZADO"</formula>
    </cfRule>
    <cfRule type="cellIs" dxfId="46" priority="18" operator="equal">
      <formula>"EM ELABORAÇÃO"</formula>
    </cfRule>
    <cfRule type="expression" dxfId="45" priority="19">
      <formula>NOT(ISERROR(SEARCH("REALIZADO",#REF!)))</formula>
    </cfRule>
  </conditionalFormatting>
  <dataValidations count="4">
    <dataValidation type="list" allowBlank="1" showErrorMessage="1" sqref="L15:L20" xr:uid="{00000000-0002-0000-0500-000000000000}">
      <formula1>$X$11:$X$13</formula1>
      <formula2>0</formula2>
    </dataValidation>
    <dataValidation allowBlank="1" showErrorMessage="1" sqref="F14:I14 L14" xr:uid="{00000000-0002-0000-0500-000001000000}">
      <formula1>0</formula1>
      <formula2>0</formula2>
    </dataValidation>
    <dataValidation type="list" allowBlank="1" showErrorMessage="1" sqref="F15:G19 F20:I20" xr:uid="{00000000-0002-0000-0500-000002000000}">
      <formula1>$R$11:$R$24</formula1>
      <formula2>0</formula2>
    </dataValidation>
    <dataValidation type="list" allowBlank="1" showErrorMessage="1" sqref="E16" xr:uid="{00000000-0002-0000-0500-000003000000}">
      <formula1>$U$11:$U$15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930"/>
  <sheetViews>
    <sheetView zoomScale="80" zoomScaleNormal="80" workbookViewId="0">
      <selection activeCell="C13" sqref="C13"/>
    </sheetView>
  </sheetViews>
  <sheetFormatPr defaultRowHeight="18.75"/>
  <cols>
    <col min="1" max="1" width="11.5703125" style="17" customWidth="1"/>
    <col min="2" max="2" width="59.5703125" style="17" customWidth="1"/>
    <col min="3" max="3" width="33.42578125" style="17" customWidth="1"/>
    <col min="4" max="4" width="22.28515625" style="17" customWidth="1"/>
    <col min="5" max="5" width="34.42578125" style="17" customWidth="1"/>
    <col min="6" max="6" width="53.28515625" style="17" customWidth="1"/>
    <col min="7" max="7" width="56.5703125" style="17" customWidth="1"/>
    <col min="8" max="8" width="2.5703125" style="17" customWidth="1"/>
    <col min="9" max="16" width="29.5703125" style="17" customWidth="1"/>
    <col min="17" max="17" width="33.5703125" style="17" customWidth="1"/>
    <col min="18" max="18" width="21" style="17" customWidth="1"/>
    <col min="19" max="19" width="21.5703125" style="17" customWidth="1"/>
    <col min="20" max="20" width="8.85546875" style="17" customWidth="1"/>
    <col min="21" max="21" width="193.28515625" style="17" customWidth="1"/>
    <col min="22" max="33" width="8" style="17" customWidth="1"/>
    <col min="34" max="1025" width="14.42578125" style="17" customWidth="1"/>
  </cols>
  <sheetData>
    <row r="1" spans="1:33">
      <c r="A1" s="28"/>
      <c r="B1" s="28"/>
      <c r="C1" s="28"/>
      <c r="D1" s="28"/>
      <c r="E1" s="28"/>
      <c r="F1" s="28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ht="19.350000000000001" customHeight="1">
      <c r="A2" s="28"/>
      <c r="B2" s="152" t="s">
        <v>53</v>
      </c>
      <c r="C2" s="152"/>
      <c r="D2" s="152"/>
      <c r="E2" s="152"/>
      <c r="F2" s="152"/>
      <c r="G2" s="152"/>
      <c r="H2" s="29"/>
      <c r="I2" s="29"/>
      <c r="J2" s="29"/>
      <c r="K2" s="29"/>
      <c r="L2" s="29"/>
      <c r="M2" s="29"/>
      <c r="N2" s="29"/>
      <c r="O2" s="29"/>
      <c r="P2" s="29"/>
      <c r="Q2" s="29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ht="40.5" customHeight="1">
      <c r="A3" s="28"/>
      <c r="B3" s="152"/>
      <c r="C3" s="152"/>
      <c r="D3" s="152"/>
      <c r="E3" s="152"/>
      <c r="F3" s="152"/>
      <c r="G3" s="152"/>
      <c r="H3" s="29"/>
      <c r="I3" s="29"/>
      <c r="J3" s="29"/>
      <c r="K3" s="29"/>
      <c r="L3" s="29"/>
      <c r="M3" s="29"/>
      <c r="N3" s="29"/>
      <c r="O3" s="29"/>
      <c r="P3" s="29"/>
      <c r="Q3" s="29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ht="27" customHeight="1">
      <c r="A4" s="28"/>
      <c r="B4" s="153" t="s">
        <v>54</v>
      </c>
      <c r="C4" s="153"/>
      <c r="D4" s="153"/>
      <c r="E4" s="153"/>
      <c r="F4" s="153"/>
      <c r="G4" s="153"/>
      <c r="H4" s="29"/>
      <c r="I4" s="29"/>
      <c r="J4" s="29"/>
      <c r="K4" s="29"/>
      <c r="L4" s="29"/>
      <c r="M4" s="29"/>
      <c r="N4" s="29"/>
      <c r="O4" s="29"/>
      <c r="P4" s="29"/>
      <c r="Q4" s="29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5" spans="1:33" ht="34.5" customHeight="1">
      <c r="A5" s="28"/>
      <c r="B5" s="153"/>
      <c r="C5" s="153"/>
      <c r="D5" s="153"/>
      <c r="E5" s="153"/>
      <c r="F5" s="153"/>
      <c r="G5" s="153"/>
      <c r="H5" s="29"/>
      <c r="I5" s="29"/>
      <c r="J5" s="29"/>
      <c r="K5" s="29"/>
      <c r="L5" s="29"/>
      <c r="M5" s="29"/>
      <c r="N5" s="29"/>
      <c r="O5" s="29"/>
      <c r="P5" s="29"/>
      <c r="Q5" s="29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spans="1:33" ht="18" customHeight="1">
      <c r="A6" s="28"/>
      <c r="B6" s="30"/>
      <c r="C6" s="30"/>
      <c r="D6" s="30"/>
      <c r="E6" s="30"/>
      <c r="F6" s="30"/>
      <c r="G6" s="30"/>
      <c r="H6" s="29"/>
      <c r="I6" s="29"/>
      <c r="J6" s="29"/>
      <c r="K6" s="29"/>
      <c r="L6" s="29"/>
      <c r="M6" s="29"/>
      <c r="N6" s="29"/>
      <c r="O6" s="29"/>
      <c r="P6" s="29"/>
      <c r="Q6" s="29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73.5" customHeight="1">
      <c r="A7" s="28"/>
      <c r="B7" s="154" t="s">
        <v>199</v>
      </c>
      <c r="C7" s="154"/>
      <c r="D7" s="154"/>
      <c r="E7" s="154"/>
      <c r="F7" s="154"/>
      <c r="G7" s="154"/>
      <c r="H7" s="29"/>
      <c r="I7" s="29"/>
      <c r="J7" s="29"/>
      <c r="K7" s="29"/>
      <c r="L7" s="29"/>
      <c r="M7" s="29"/>
      <c r="N7" s="29"/>
      <c r="O7" s="29"/>
      <c r="P7" s="29"/>
      <c r="Q7" s="29"/>
      <c r="R7" s="28"/>
      <c r="S7" s="28"/>
      <c r="T7" s="32"/>
      <c r="U7" s="33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r="8" spans="1:33" ht="91.5" customHeight="1">
      <c r="A8" s="28"/>
      <c r="B8" s="154" t="s">
        <v>56</v>
      </c>
      <c r="C8" s="154"/>
      <c r="D8" s="154"/>
      <c r="E8" s="155" t="s">
        <v>24</v>
      </c>
      <c r="F8" s="155"/>
      <c r="G8" s="155"/>
      <c r="H8" s="29"/>
      <c r="I8" s="32"/>
      <c r="J8" s="32"/>
      <c r="K8" s="32"/>
      <c r="L8" s="32"/>
      <c r="M8" s="32"/>
      <c r="N8" s="32"/>
      <c r="O8" s="32"/>
      <c r="P8" s="32"/>
      <c r="Q8" s="29"/>
      <c r="R8" s="28"/>
      <c r="S8" s="28"/>
      <c r="T8" s="32"/>
      <c r="U8" s="34" t="s">
        <v>12</v>
      </c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pans="1:33" ht="21.75" customHeight="1">
      <c r="A9" s="28"/>
      <c r="B9" s="28"/>
      <c r="C9" s="28"/>
      <c r="D9" s="28"/>
      <c r="E9" s="28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8"/>
      <c r="S9" s="28"/>
      <c r="T9" s="28"/>
      <c r="U9" s="34" t="s">
        <v>13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1:33" ht="15" customHeight="1">
      <c r="A10" s="28"/>
      <c r="B10" s="28"/>
      <c r="C10" s="34"/>
      <c r="D10" s="34"/>
      <c r="E10" s="34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8"/>
      <c r="S10" s="28"/>
      <c r="T10" s="28"/>
      <c r="U10" s="34" t="s">
        <v>14</v>
      </c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</row>
    <row r="11" spans="1:33" ht="84.75" customHeight="1">
      <c r="A11" s="35"/>
      <c r="B11" s="36" t="s">
        <v>58</v>
      </c>
      <c r="C11" s="36" t="s">
        <v>59</v>
      </c>
      <c r="D11" s="36" t="s">
        <v>60</v>
      </c>
      <c r="E11" s="36" t="s">
        <v>61</v>
      </c>
      <c r="F11" s="36" t="s">
        <v>62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7"/>
      <c r="R11" s="37" t="s">
        <v>63</v>
      </c>
      <c r="S11" s="35"/>
      <c r="T11" s="38"/>
      <c r="U11" s="34" t="s">
        <v>64</v>
      </c>
      <c r="V11" s="35"/>
      <c r="W11" s="35"/>
      <c r="X11" s="35"/>
      <c r="Y11" s="35"/>
      <c r="Z11" s="35"/>
      <c r="AA11" s="35"/>
      <c r="AB11" s="35"/>
      <c r="AC11" s="35"/>
      <c r="AD11" s="35"/>
    </row>
    <row r="12" spans="1:33" ht="51.6" customHeight="1">
      <c r="A12" s="45">
        <v>1</v>
      </c>
      <c r="B12" s="46" t="s">
        <v>200</v>
      </c>
      <c r="C12" s="41">
        <v>45291</v>
      </c>
      <c r="D12" s="47" t="s">
        <v>66</v>
      </c>
      <c r="E12" s="45" t="s">
        <v>67</v>
      </c>
      <c r="F12" s="42"/>
      <c r="G12" s="123"/>
      <c r="H12" s="29"/>
      <c r="I12" s="29"/>
      <c r="J12" s="29"/>
      <c r="K12" s="29"/>
      <c r="L12" s="29"/>
      <c r="M12" s="29"/>
      <c r="N12" s="29"/>
      <c r="O12" s="29"/>
      <c r="P12" s="29"/>
      <c r="Q12" s="43"/>
      <c r="R12" s="43" t="s">
        <v>67</v>
      </c>
      <c r="S12" s="29"/>
      <c r="T12" s="44"/>
      <c r="U12" s="34" t="s">
        <v>20</v>
      </c>
      <c r="V12" s="29"/>
      <c r="W12" s="29"/>
      <c r="X12" s="29"/>
      <c r="Y12" s="29"/>
      <c r="Z12" s="29"/>
      <c r="AA12" s="29"/>
      <c r="AB12" s="29"/>
      <c r="AC12" s="29"/>
      <c r="AD12" s="29"/>
    </row>
    <row r="13" spans="1:33" ht="47.85" customHeight="1">
      <c r="A13" s="39">
        <v>2</v>
      </c>
      <c r="B13" s="40" t="s">
        <v>201</v>
      </c>
      <c r="C13" s="41">
        <v>44619</v>
      </c>
      <c r="D13" s="42" t="s">
        <v>66</v>
      </c>
      <c r="E13" s="39" t="s">
        <v>63</v>
      </c>
      <c r="F13" s="133"/>
      <c r="G13" s="134"/>
      <c r="H13" s="29"/>
      <c r="I13" s="29"/>
      <c r="J13" s="29"/>
      <c r="K13" s="29"/>
      <c r="L13" s="29"/>
      <c r="M13" s="29"/>
      <c r="N13" s="29"/>
      <c r="O13" s="29"/>
      <c r="P13" s="28"/>
      <c r="Q13" s="28"/>
      <c r="R13" s="28"/>
      <c r="S13" s="28"/>
      <c r="T13" s="44"/>
      <c r="U13" s="34" t="s">
        <v>57</v>
      </c>
      <c r="V13" s="28"/>
      <c r="W13" s="28"/>
      <c r="X13" s="28"/>
      <c r="Y13" s="28"/>
      <c r="Z13" s="28"/>
      <c r="AA13" s="28"/>
      <c r="AB13" s="28"/>
      <c r="AC13" s="28"/>
      <c r="AD13" s="28"/>
    </row>
    <row r="14" spans="1:33" ht="47.85" customHeight="1">
      <c r="A14" s="39">
        <v>3</v>
      </c>
      <c r="B14" s="40" t="s">
        <v>202</v>
      </c>
      <c r="C14" s="41">
        <v>44711</v>
      </c>
      <c r="D14" s="42" t="s">
        <v>66</v>
      </c>
      <c r="E14" s="39" t="s">
        <v>63</v>
      </c>
      <c r="F14" s="133"/>
      <c r="G14" s="134"/>
      <c r="H14" s="29"/>
      <c r="I14" s="29"/>
      <c r="J14" s="29"/>
      <c r="K14" s="29"/>
      <c r="L14" s="29"/>
      <c r="M14" s="29"/>
      <c r="N14" s="29"/>
      <c r="O14" s="29"/>
      <c r="P14" s="28"/>
      <c r="Q14" s="28"/>
      <c r="R14" s="28"/>
      <c r="S14" s="28"/>
      <c r="T14" s="44"/>
      <c r="U14" s="34"/>
      <c r="V14" s="28"/>
      <c r="W14" s="28"/>
      <c r="X14" s="28"/>
      <c r="Y14" s="28"/>
      <c r="Z14" s="28"/>
      <c r="AA14" s="28"/>
      <c r="AB14" s="28"/>
      <c r="AC14" s="28"/>
      <c r="AD14" s="28"/>
    </row>
    <row r="15" spans="1:33" ht="47.1" customHeight="1">
      <c r="A15" s="39">
        <v>4</v>
      </c>
      <c r="B15" s="48" t="s">
        <v>203</v>
      </c>
      <c r="C15" s="41">
        <v>45291</v>
      </c>
      <c r="D15" s="42" t="s">
        <v>66</v>
      </c>
      <c r="E15" s="45" t="s">
        <v>67</v>
      </c>
      <c r="F15" s="42" t="s">
        <v>71</v>
      </c>
      <c r="G15" s="123"/>
      <c r="H15" s="29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34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3" ht="28.5" customHeight="1">
      <c r="A16" s="28"/>
      <c r="B16" s="51"/>
      <c r="C16" s="51"/>
      <c r="D16" s="51"/>
      <c r="E16" s="34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8"/>
      <c r="S16" s="28"/>
      <c r="T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</row>
    <row r="17" spans="1:33" ht="33.75" customHeight="1">
      <c r="A17" s="28"/>
      <c r="B17" s="52" t="s">
        <v>90</v>
      </c>
      <c r="C17" s="53"/>
      <c r="D17" s="53"/>
      <c r="E17" s="34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8"/>
      <c r="S17" s="28"/>
      <c r="T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</row>
    <row r="18" spans="1:33" ht="74.25" customHeight="1">
      <c r="A18" s="28"/>
      <c r="B18" s="54" t="s">
        <v>91</v>
      </c>
      <c r="C18" s="54" t="s">
        <v>92</v>
      </c>
      <c r="D18" s="54" t="s">
        <v>93</v>
      </c>
      <c r="E18" s="34"/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8"/>
      <c r="S18" s="28"/>
      <c r="T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58.5" customHeight="1">
      <c r="A19" s="28"/>
      <c r="B19" s="55">
        <f>COUNTA(B12:B15)</f>
        <v>4</v>
      </c>
      <c r="C19" s="55">
        <f>COUNTIFS($E12:$E15,"REALIZADO")</f>
        <v>2</v>
      </c>
      <c r="D19" s="56">
        <f>C19/B19</f>
        <v>0.5</v>
      </c>
      <c r="E19" s="34"/>
      <c r="F19" s="2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8"/>
      <c r="S19" s="28"/>
      <c r="T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</row>
    <row r="20" spans="1:33" ht="58.5" customHeight="1">
      <c r="A20" s="28"/>
      <c r="B20" s="57"/>
      <c r="C20" s="57"/>
      <c r="D20" s="58"/>
      <c r="E20" s="34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8"/>
      <c r="S20" s="28"/>
      <c r="T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3" ht="58.5" customHeight="1">
      <c r="A21" s="28"/>
      <c r="B21" s="57"/>
      <c r="C21" s="57"/>
      <c r="D21" s="58"/>
      <c r="E21" s="34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8"/>
      <c r="S21" s="28"/>
      <c r="T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</row>
    <row r="22" spans="1:33" ht="19.350000000000001" customHeight="1">
      <c r="A22" s="28"/>
      <c r="B22" s="156" t="s">
        <v>94</v>
      </c>
      <c r="C22" s="156"/>
      <c r="D22" s="156"/>
      <c r="E22" s="156"/>
      <c r="F22" s="156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8"/>
      <c r="S22" s="28"/>
      <c r="T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3" ht="58.5" customHeight="1">
      <c r="A23" s="28"/>
      <c r="B23" s="156"/>
      <c r="C23" s="156"/>
      <c r="D23" s="156"/>
      <c r="E23" s="156"/>
      <c r="F23" s="156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8"/>
      <c r="S23" s="28"/>
      <c r="T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3">
      <c r="A24" s="28"/>
      <c r="B24" s="156"/>
      <c r="C24" s="156"/>
      <c r="D24" s="156"/>
      <c r="E24" s="156"/>
      <c r="F24" s="156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3">
      <c r="A25" s="157"/>
      <c r="B25" s="60"/>
      <c r="C25" s="28"/>
      <c r="D25" s="28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29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3" ht="42.75" customHeight="1">
      <c r="A26" s="157"/>
      <c r="B26" s="158"/>
      <c r="C26" s="158"/>
      <c r="D26" s="28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29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ht="28.5" customHeight="1">
      <c r="A27" s="157"/>
      <c r="B27" s="159" t="s">
        <v>96</v>
      </c>
      <c r="C27" s="159"/>
      <c r="D27" s="159"/>
      <c r="E27" s="159"/>
      <c r="F27" s="159"/>
      <c r="G27" s="159"/>
      <c r="H27" s="61"/>
      <c r="I27" s="61"/>
      <c r="J27" s="61"/>
      <c r="K27" s="61"/>
      <c r="L27" s="61"/>
      <c r="M27" s="61"/>
      <c r="N27" s="61"/>
      <c r="O27" s="61"/>
      <c r="P27" s="61"/>
      <c r="Q27" s="29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1:33" ht="18.75" customHeight="1">
      <c r="A28" s="157"/>
      <c r="B28" s="159"/>
      <c r="C28" s="159"/>
      <c r="D28" s="159"/>
      <c r="E28" s="159"/>
      <c r="F28" s="159"/>
      <c r="G28" s="159"/>
      <c r="H28" s="61"/>
      <c r="I28" s="61"/>
      <c r="J28" s="61"/>
      <c r="K28" s="61"/>
      <c r="L28" s="61"/>
      <c r="M28" s="61"/>
      <c r="N28" s="61"/>
      <c r="O28" s="61"/>
      <c r="P28" s="61"/>
      <c r="Q28" s="29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3" ht="18.75" customHeight="1">
      <c r="A29" s="157"/>
      <c r="B29" s="159"/>
      <c r="C29" s="159"/>
      <c r="D29" s="159"/>
      <c r="E29" s="159"/>
      <c r="F29" s="159"/>
      <c r="G29" s="159"/>
      <c r="H29" s="61"/>
      <c r="I29" s="61"/>
      <c r="J29" s="61"/>
      <c r="K29" s="61"/>
      <c r="L29" s="61"/>
      <c r="M29" s="61"/>
      <c r="N29" s="61"/>
      <c r="O29" s="61"/>
      <c r="P29" s="61"/>
      <c r="Q29" s="29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1:33" ht="18.75" customHeight="1">
      <c r="A30" s="157"/>
      <c r="B30" s="159"/>
      <c r="C30" s="159"/>
      <c r="D30" s="159"/>
      <c r="E30" s="159"/>
      <c r="F30" s="159"/>
      <c r="G30" s="159"/>
      <c r="H30" s="61"/>
      <c r="I30" s="61"/>
      <c r="J30" s="61"/>
      <c r="K30" s="61"/>
      <c r="L30" s="61"/>
      <c r="M30" s="61"/>
      <c r="N30" s="61"/>
      <c r="O30" s="61"/>
      <c r="P30" s="61"/>
      <c r="Q30" s="29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1:33" ht="39" customHeight="1">
      <c r="A31" s="157"/>
      <c r="B31" s="180"/>
      <c r="C31" s="180"/>
      <c r="D31" s="180"/>
      <c r="E31" s="180"/>
      <c r="F31" s="180"/>
      <c r="G31" s="180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3" ht="25.5" customHeight="1">
      <c r="A32" s="59"/>
      <c r="B32" s="180"/>
      <c r="C32" s="180"/>
      <c r="D32" s="180"/>
      <c r="E32" s="180"/>
      <c r="F32" s="180"/>
      <c r="G32" s="180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3" ht="25.5" customHeight="1">
      <c r="A33" s="59"/>
      <c r="B33" s="180"/>
      <c r="C33" s="180"/>
      <c r="D33" s="180"/>
      <c r="E33" s="180"/>
      <c r="F33" s="180"/>
      <c r="G33" s="180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:33" ht="30" customHeight="1">
      <c r="A34" s="59"/>
      <c r="B34" s="180"/>
      <c r="C34" s="180"/>
      <c r="D34" s="180"/>
      <c r="E34" s="180"/>
      <c r="F34" s="180"/>
      <c r="G34" s="180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1:33" s="28" customFormat="1" ht="15.75" customHeight="1">
      <c r="B35" s="124"/>
      <c r="C35" s="125"/>
      <c r="D35" s="125"/>
      <c r="E35" s="125"/>
      <c r="F35" s="125"/>
      <c r="G35" s="126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33" s="28" customFormat="1" ht="15.75" customHeight="1">
      <c r="B36" s="74"/>
      <c r="C36" s="74"/>
      <c r="D36" s="74"/>
      <c r="E36" s="74"/>
      <c r="F36" s="74"/>
      <c r="G36" s="74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33" s="28" customFormat="1" ht="15.75" customHeight="1">
      <c r="B37" s="74"/>
      <c r="C37" s="74"/>
      <c r="D37" s="74"/>
      <c r="E37" s="74"/>
      <c r="F37" s="74"/>
      <c r="G37" s="74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33" s="28" customFormat="1" ht="15.75" customHeight="1">
      <c r="B38" s="74"/>
      <c r="C38" s="74"/>
      <c r="D38" s="74"/>
      <c r="E38" s="74"/>
      <c r="F38" s="74"/>
      <c r="G38" s="74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33" s="28" customFormat="1" ht="49.5" customHeight="1">
      <c r="B39" s="158" t="s">
        <v>97</v>
      </c>
      <c r="C39" s="158"/>
      <c r="D39" s="15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33" s="28" customFormat="1" ht="15.75" customHeight="1">
      <c r="B40" s="159" t="s">
        <v>98</v>
      </c>
      <c r="C40" s="159"/>
      <c r="D40" s="159"/>
      <c r="E40" s="159"/>
      <c r="F40" s="159"/>
      <c r="G40" s="15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33" s="28" customFormat="1" ht="15.75" customHeight="1">
      <c r="B41" s="159"/>
      <c r="C41" s="159"/>
      <c r="D41" s="159"/>
      <c r="E41" s="159"/>
      <c r="F41" s="159"/>
      <c r="G41" s="15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33" s="28" customFormat="1" ht="15.75" customHeight="1">
      <c r="B42" s="159"/>
      <c r="C42" s="159"/>
      <c r="D42" s="159"/>
      <c r="E42" s="159"/>
      <c r="F42" s="159"/>
      <c r="G42" s="15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33" s="28" customFormat="1" ht="15.75" customHeight="1">
      <c r="B43" s="159"/>
      <c r="C43" s="159"/>
      <c r="D43" s="159"/>
      <c r="E43" s="159"/>
      <c r="F43" s="159"/>
      <c r="G43" s="15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33" s="28" customFormat="1" ht="17.25" customHeight="1">
      <c r="B44" s="159"/>
      <c r="C44" s="159"/>
      <c r="D44" s="159"/>
      <c r="E44" s="159"/>
      <c r="F44" s="159"/>
      <c r="G44" s="15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1:33" s="28" customFormat="1" ht="68.45" customHeight="1">
      <c r="B45" s="165"/>
      <c r="C45" s="165"/>
      <c r="D45" s="165"/>
      <c r="E45" s="165"/>
      <c r="F45" s="165"/>
      <c r="G45" s="165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33" s="28" customFormat="1" ht="48.6" customHeight="1">
      <c r="B46" s="165"/>
      <c r="C46" s="165"/>
      <c r="D46" s="165"/>
      <c r="E46" s="165"/>
      <c r="F46" s="165"/>
      <c r="G46" s="165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1:33" s="28" customFormat="1" ht="52.5" customHeight="1">
      <c r="B47" s="165"/>
      <c r="C47" s="165"/>
      <c r="D47" s="165"/>
      <c r="E47" s="165"/>
      <c r="F47" s="165"/>
      <c r="G47" s="75"/>
      <c r="H47" s="29"/>
      <c r="I47" s="29"/>
      <c r="J47" s="29"/>
      <c r="K47" s="29"/>
      <c r="L47" s="29"/>
      <c r="M47" s="29"/>
      <c r="N47" s="29"/>
      <c r="O47" s="29"/>
      <c r="P47" s="29"/>
      <c r="Q47" s="29"/>
    </row>
    <row r="48" spans="1:33" s="28" customFormat="1" ht="45" customHeight="1">
      <c r="B48" s="165"/>
      <c r="C48" s="165"/>
      <c r="D48" s="165"/>
      <c r="E48" s="165"/>
      <c r="F48" s="165"/>
      <c r="G48" s="165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1:33" s="28" customFormat="1" ht="34.5" customHeight="1">
      <c r="B49" s="135"/>
      <c r="C49" s="136"/>
      <c r="D49" s="136"/>
      <c r="E49" s="136"/>
      <c r="F49" s="136"/>
      <c r="G49" s="137"/>
      <c r="H49" s="29"/>
      <c r="I49" s="29"/>
      <c r="J49" s="29"/>
      <c r="K49" s="29"/>
      <c r="L49" s="29"/>
      <c r="M49" s="29"/>
      <c r="N49" s="29"/>
      <c r="O49" s="29"/>
      <c r="P49" s="29"/>
      <c r="Q49" s="29"/>
    </row>
    <row r="50" spans="1:33" ht="15.75" customHeight="1">
      <c r="A50" s="28"/>
      <c r="B50" s="28"/>
      <c r="C50" s="28"/>
      <c r="D50" s="28"/>
      <c r="E50" s="28"/>
      <c r="F50" s="28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</row>
    <row r="51" spans="1:33" ht="15.75" customHeight="1">
      <c r="A51" s="28"/>
      <c r="B51" s="28"/>
      <c r="C51" s="28"/>
      <c r="D51" s="28"/>
      <c r="E51" s="28"/>
      <c r="F51" s="28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1:33" ht="15.75" customHeight="1">
      <c r="A52" s="28"/>
      <c r="B52" s="28"/>
      <c r="C52" s="28"/>
      <c r="D52" s="28"/>
      <c r="E52" s="28"/>
      <c r="F52" s="28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</row>
    <row r="53" spans="1:33" ht="22.5" customHeight="1">
      <c r="A53" s="28"/>
      <c r="B53" s="28"/>
      <c r="C53" s="28"/>
      <c r="D53" s="28"/>
      <c r="E53" s="28"/>
      <c r="F53" s="28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1:33" ht="21.75" customHeight="1">
      <c r="A54" s="28"/>
      <c r="B54" s="158" t="s">
        <v>195</v>
      </c>
      <c r="C54" s="158"/>
      <c r="D54" s="158"/>
      <c r="E54" s="28"/>
      <c r="F54" s="28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</row>
    <row r="55" spans="1:33" ht="27.75" customHeight="1">
      <c r="A55" s="28"/>
      <c r="B55" s="159" t="s">
        <v>196</v>
      </c>
      <c r="C55" s="159"/>
      <c r="D55" s="159"/>
      <c r="E55" s="159"/>
      <c r="F55" s="159"/>
      <c r="G55" s="15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</row>
    <row r="56" spans="1:33" ht="15.75" customHeight="1">
      <c r="A56" s="28"/>
      <c r="B56" s="159"/>
      <c r="C56" s="159"/>
      <c r="D56" s="159"/>
      <c r="E56" s="159"/>
      <c r="F56" s="159"/>
      <c r="G56" s="15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</row>
    <row r="57" spans="1:33" ht="15.75" customHeight="1">
      <c r="A57" s="28"/>
      <c r="B57" s="159"/>
      <c r="C57" s="159"/>
      <c r="D57" s="159"/>
      <c r="E57" s="159"/>
      <c r="F57" s="159"/>
      <c r="G57" s="15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</row>
    <row r="58" spans="1:33" ht="15.75" customHeight="1">
      <c r="A58" s="28"/>
      <c r="B58" s="159"/>
      <c r="C58" s="159"/>
      <c r="D58" s="159"/>
      <c r="E58" s="159"/>
      <c r="F58" s="159"/>
      <c r="G58" s="15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</row>
    <row r="59" spans="1:33" ht="15.75" customHeight="1">
      <c r="A59" s="28"/>
      <c r="B59" s="159"/>
      <c r="C59" s="159"/>
      <c r="D59" s="159"/>
      <c r="E59" s="159"/>
      <c r="F59" s="159"/>
      <c r="G59" s="15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</row>
    <row r="60" spans="1:33" ht="15.75" customHeight="1">
      <c r="A60" s="28"/>
      <c r="B60" s="185"/>
      <c r="C60" s="185"/>
      <c r="D60" s="185"/>
      <c r="E60" s="185"/>
      <c r="F60" s="185"/>
      <c r="G60" s="185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  <row r="61" spans="1:33" ht="15.75" customHeight="1">
      <c r="A61" s="28"/>
      <c r="B61" s="185"/>
      <c r="C61" s="185"/>
      <c r="D61" s="185"/>
      <c r="E61" s="185"/>
      <c r="F61" s="185"/>
      <c r="G61" s="185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</row>
    <row r="62" spans="1:33" ht="15.75" customHeight="1">
      <c r="A62" s="28"/>
      <c r="B62" s="185"/>
      <c r="C62" s="185"/>
      <c r="D62" s="185"/>
      <c r="E62" s="185"/>
      <c r="F62" s="185"/>
      <c r="G62" s="185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</row>
    <row r="63" spans="1:33" ht="39" customHeight="1">
      <c r="A63" s="188"/>
      <c r="B63" s="185"/>
      <c r="C63" s="185"/>
      <c r="D63" s="185"/>
      <c r="E63" s="185"/>
      <c r="F63" s="185"/>
      <c r="G63" s="185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</row>
    <row r="64" spans="1:33" ht="69.599999999999994" customHeight="1">
      <c r="A64" s="188"/>
      <c r="B64" s="186"/>
      <c r="C64" s="186"/>
      <c r="D64" s="186"/>
      <c r="E64" s="186"/>
      <c r="F64" s="186"/>
      <c r="G64" s="186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</sheetData>
  <mergeCells count="24">
    <mergeCell ref="B55:G59"/>
    <mergeCell ref="B60:G63"/>
    <mergeCell ref="A63:A64"/>
    <mergeCell ref="B64:G64"/>
    <mergeCell ref="B45:G45"/>
    <mergeCell ref="B46:G46"/>
    <mergeCell ref="B47:F47"/>
    <mergeCell ref="B48:G48"/>
    <mergeCell ref="B54:D54"/>
    <mergeCell ref="B32:G32"/>
    <mergeCell ref="B33:G33"/>
    <mergeCell ref="B34:G34"/>
    <mergeCell ref="B39:D39"/>
    <mergeCell ref="B40:G44"/>
    <mergeCell ref="B22:F24"/>
    <mergeCell ref="A25:A31"/>
    <mergeCell ref="B26:C26"/>
    <mergeCell ref="B27:G30"/>
    <mergeCell ref="B31:G31"/>
    <mergeCell ref="B2:G3"/>
    <mergeCell ref="B4:G5"/>
    <mergeCell ref="B7:G7"/>
    <mergeCell ref="B8:D8"/>
    <mergeCell ref="E8:G8"/>
  </mergeCells>
  <conditionalFormatting sqref="E12">
    <cfRule type="cellIs" dxfId="44" priority="2" operator="equal">
      <formula>"NÃO REALIZADO"</formula>
    </cfRule>
    <cfRule type="cellIs" dxfId="43" priority="3" operator="equal">
      <formula>"EM ELABORAÇÃO"</formula>
    </cfRule>
    <cfRule type="expression" dxfId="42" priority="4">
      <formula>NOT(ISERROR(SEARCH("REALIZADO",E12)))</formula>
    </cfRule>
  </conditionalFormatting>
  <conditionalFormatting sqref="E13:E14">
    <cfRule type="cellIs" dxfId="41" priority="5" operator="equal">
      <formula>"NÃO REALIZADO"</formula>
    </cfRule>
    <cfRule type="cellIs" dxfId="40" priority="6" operator="equal">
      <formula>"EM ELABORAÇÃO"</formula>
    </cfRule>
    <cfRule type="expression" dxfId="39" priority="7">
      <formula>NOT(ISERROR(SEARCH("REALIZADO",E13)))</formula>
    </cfRule>
  </conditionalFormatting>
  <conditionalFormatting sqref="E15">
    <cfRule type="cellIs" dxfId="38" priority="8" operator="equal">
      <formula>"NÃO REALIZADO"</formula>
    </cfRule>
    <cfRule type="cellIs" dxfId="37" priority="9" operator="equal">
      <formula>"EM ELABORAÇÃO"</formula>
    </cfRule>
    <cfRule type="expression" dxfId="36" priority="10">
      <formula>NOT(ISERROR(SEARCH("REALIZADO",E15)))</formula>
    </cfRule>
  </conditionalFormatting>
  <dataValidations count="5">
    <dataValidation type="list" operator="equal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" xr:uid="{00000000-0002-0000-0600-000000000000}">
      <formula1>"UFSJ,CSA,CDB,CTAN,CCO,CAP,CSL,3 campi SJDR"</formula1>
      <formula2>0</formula2>
    </dataValidation>
    <dataValidation type="list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3:D15" xr:uid="{00000000-0002-0000-0600-000001000000}">
      <formula1>"UFSJ,CSA,CDB,CTAN,CCO,CAP,CSL,3 campi SJDR"</formula1>
      <formula2>0</formula2>
    </dataValidation>
    <dataValidation type="list" allowBlank="1" showInputMessage="1" showErrorMessage="1" prompt=" - " sqref="F8:G8" xr:uid="{00000000-0002-0000-0600-000002000000}">
      <formula1>$U$8:$U$14</formula1>
      <formula2>0</formula2>
    </dataValidation>
    <dataValidation type="list" allowBlank="1" showErrorMessage="1" sqref="E12:E15" xr:uid="{00000000-0002-0000-0600-000003000000}">
      <formula1>$L$11:$L$12</formula1>
      <formula2>0</formula2>
    </dataValidation>
    <dataValidation type="list" allowBlank="1" showInputMessage="1" showErrorMessage="1" prompt=" - " sqref="E8" xr:uid="{00000000-0002-0000-0600-000004000000}">
      <formula1>$N$7:$N$14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MK45"/>
  <sheetViews>
    <sheetView topLeftCell="A10" zoomScale="80" zoomScaleNormal="80" workbookViewId="0">
      <selection activeCell="E18" sqref="E18"/>
    </sheetView>
  </sheetViews>
  <sheetFormatPr defaultRowHeight="15"/>
  <cols>
    <col min="1" max="1" width="9" style="37" customWidth="1"/>
    <col min="2" max="2" width="46.5703125" style="37" customWidth="1"/>
    <col min="3" max="3" width="32.42578125" style="76" customWidth="1"/>
    <col min="4" max="4" width="32.5703125" style="37" customWidth="1"/>
    <col min="5" max="5" width="18.42578125" style="37" customWidth="1"/>
    <col min="6" max="6" width="21.28515625" style="76" customWidth="1"/>
    <col min="7" max="7" width="27.5703125" style="37" customWidth="1"/>
    <col min="8" max="8" width="27" style="77" customWidth="1"/>
    <col min="9" max="9" width="20.5703125" style="77" customWidth="1"/>
    <col min="10" max="10" width="20.85546875" style="77" customWidth="1"/>
    <col min="11" max="11" width="29.5703125" style="77" customWidth="1"/>
    <col min="12" max="16" width="28" style="77" customWidth="1"/>
    <col min="17" max="17" width="22.42578125" style="37" customWidth="1"/>
    <col min="18" max="18" width="26.42578125" style="77" customWidth="1"/>
    <col min="19" max="21" width="8.5703125" style="37" customWidth="1"/>
    <col min="22" max="22" width="20.5703125" style="37" customWidth="1"/>
    <col min="23" max="23" width="40.28515625" style="37" customWidth="1"/>
    <col min="24" max="24" width="27.42578125" style="37" customWidth="1"/>
    <col min="25" max="1025" width="8.85546875" style="37" customWidth="1"/>
  </cols>
  <sheetData>
    <row r="2" spans="1:24" ht="15" customHeight="1">
      <c r="B2" s="168" t="s">
        <v>99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24" ht="34.5" customHeight="1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</row>
    <row r="4" spans="1:24" ht="39.75" customHeight="1">
      <c r="B4" s="169" t="s">
        <v>100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</row>
    <row r="5" spans="1:24" ht="39.75" customHeight="1">
      <c r="B5" s="170" t="s">
        <v>101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</row>
    <row r="6" spans="1:24" ht="39.75" customHeight="1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24" ht="39.75" customHeight="1">
      <c r="B7" s="78"/>
      <c r="C7" s="171" t="s">
        <v>102</v>
      </c>
      <c r="D7" s="171"/>
      <c r="E7" s="171"/>
      <c r="F7" s="171"/>
      <c r="G7" s="171"/>
      <c r="I7" s="78"/>
      <c r="J7" s="78"/>
      <c r="K7" s="78"/>
      <c r="L7" s="78"/>
      <c r="M7" s="78"/>
      <c r="N7" s="78"/>
      <c r="O7" s="78"/>
      <c r="P7" s="78"/>
      <c r="Q7" s="78"/>
    </row>
    <row r="8" spans="1:24" ht="11.25" customHeight="1">
      <c r="B8" s="78"/>
      <c r="C8" s="171"/>
      <c r="D8" s="171"/>
      <c r="E8" s="171"/>
      <c r="F8" s="171"/>
      <c r="G8" s="171"/>
      <c r="I8" s="78"/>
      <c r="J8" s="78"/>
      <c r="K8" s="78"/>
      <c r="L8" s="78"/>
      <c r="M8" s="78"/>
      <c r="N8" s="78"/>
      <c r="O8" s="78"/>
      <c r="P8" s="78"/>
      <c r="Q8" s="78"/>
    </row>
    <row r="9" spans="1:24" ht="76.5" customHeight="1">
      <c r="B9" s="78"/>
      <c r="C9" s="172" t="s">
        <v>103</v>
      </c>
      <c r="D9" s="79" t="s">
        <v>104</v>
      </c>
      <c r="E9" s="79" t="s">
        <v>105</v>
      </c>
      <c r="F9" s="79" t="s">
        <v>106</v>
      </c>
      <c r="G9" s="79" t="s">
        <v>107</v>
      </c>
      <c r="I9" s="78"/>
      <c r="J9" s="78"/>
      <c r="K9" s="78"/>
      <c r="L9" s="78"/>
      <c r="M9" s="78"/>
      <c r="N9" s="78"/>
      <c r="O9" s="78"/>
      <c r="P9" s="78"/>
      <c r="Q9" s="78"/>
    </row>
    <row r="10" spans="1:24" ht="52.5" customHeight="1">
      <c r="B10" s="78"/>
      <c r="C10" s="172"/>
      <c r="D10" s="80">
        <v>1.2</v>
      </c>
      <c r="E10" s="80" t="s">
        <v>108</v>
      </c>
      <c r="F10" s="80" t="s">
        <v>109</v>
      </c>
      <c r="G10" s="80" t="s">
        <v>110</v>
      </c>
      <c r="I10" s="78"/>
      <c r="J10" s="78"/>
      <c r="K10" s="78"/>
      <c r="L10" s="78"/>
      <c r="M10" s="78"/>
      <c r="N10" s="78"/>
      <c r="O10" s="78"/>
      <c r="P10" s="78"/>
      <c r="Q10" s="78"/>
    </row>
    <row r="11" spans="1:24" s="37" customFormat="1" ht="28.5" customHeight="1">
      <c r="A11" s="81"/>
      <c r="B11" s="82"/>
      <c r="C11" s="83"/>
      <c r="D11" s="82"/>
      <c r="E11" s="82"/>
      <c r="F11" s="83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77">
        <v>1</v>
      </c>
      <c r="S11" s="37" t="s">
        <v>111</v>
      </c>
      <c r="U11" s="37" t="s">
        <v>112</v>
      </c>
      <c r="W11" s="37" t="s">
        <v>113</v>
      </c>
      <c r="X11" s="37" t="s">
        <v>63</v>
      </c>
    </row>
    <row r="12" spans="1:24" s="43" customFormat="1" ht="15.75" customHeight="1">
      <c r="A12" s="81"/>
      <c r="B12" s="173" t="s">
        <v>114</v>
      </c>
      <c r="C12" s="174" t="s">
        <v>115</v>
      </c>
      <c r="D12" s="174"/>
      <c r="E12" s="174"/>
      <c r="F12" s="174" t="s">
        <v>116</v>
      </c>
      <c r="G12" s="174"/>
      <c r="H12" s="174"/>
      <c r="I12" s="174"/>
      <c r="J12" s="174" t="s">
        <v>117</v>
      </c>
      <c r="K12" s="174"/>
      <c r="L12" s="174"/>
      <c r="M12" s="84"/>
      <c r="N12" s="84"/>
      <c r="O12" s="84"/>
      <c r="P12" s="84"/>
      <c r="Q12" s="84"/>
      <c r="R12" s="85">
        <v>2</v>
      </c>
      <c r="S12" s="43" t="s">
        <v>118</v>
      </c>
      <c r="U12" s="43" t="s">
        <v>119</v>
      </c>
      <c r="W12" s="43" t="s">
        <v>120</v>
      </c>
      <c r="X12" s="43" t="s">
        <v>69</v>
      </c>
    </row>
    <row r="13" spans="1:24" s="43" customFormat="1" ht="38.1" customHeight="1">
      <c r="A13" s="81"/>
      <c r="B13" s="173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84"/>
      <c r="N13" s="84"/>
      <c r="O13" s="84"/>
      <c r="P13" s="84"/>
      <c r="Q13" s="84"/>
      <c r="R13" s="85">
        <v>3</v>
      </c>
      <c r="U13" s="43" t="s">
        <v>121</v>
      </c>
      <c r="W13" s="43" t="s">
        <v>122</v>
      </c>
      <c r="X13" s="43" t="s">
        <v>67</v>
      </c>
    </row>
    <row r="14" spans="1:24" s="94" customFormat="1" ht="75">
      <c r="A14" s="81"/>
      <c r="B14" s="173"/>
      <c r="C14" s="86" t="s">
        <v>123</v>
      </c>
      <c r="D14" s="87" t="s">
        <v>124</v>
      </c>
      <c r="E14" s="88" t="s">
        <v>125</v>
      </c>
      <c r="F14" s="89" t="s">
        <v>126</v>
      </c>
      <c r="G14" s="90" t="s">
        <v>127</v>
      </c>
      <c r="H14" s="90" t="s">
        <v>128</v>
      </c>
      <c r="I14" s="91" t="s">
        <v>129</v>
      </c>
      <c r="J14" s="92" t="s">
        <v>130</v>
      </c>
      <c r="K14" s="92" t="s">
        <v>131</v>
      </c>
      <c r="L14" s="93" t="s">
        <v>132</v>
      </c>
      <c r="R14" s="95">
        <v>4</v>
      </c>
      <c r="U14" s="94" t="s">
        <v>133</v>
      </c>
      <c r="W14" s="94" t="s">
        <v>134</v>
      </c>
    </row>
    <row r="15" spans="1:24" s="81" customFormat="1" ht="53.45" customHeight="1">
      <c r="A15" s="96">
        <v>1</v>
      </c>
      <c r="B15" s="97" t="s">
        <v>200</v>
      </c>
      <c r="C15" s="103" t="s">
        <v>139</v>
      </c>
      <c r="D15" s="103" t="s">
        <v>140</v>
      </c>
      <c r="E15" s="103" t="s">
        <v>119</v>
      </c>
      <c r="F15" s="130">
        <v>3</v>
      </c>
      <c r="G15" s="131">
        <v>1</v>
      </c>
      <c r="H15" s="131">
        <f>F15*G15</f>
        <v>3</v>
      </c>
      <c r="I15" s="132" t="str">
        <f>IF(H15&lt;3,"Baixo",IF(AND(H15&lt;7,H15&gt;=3),"Médio",IF(AND(H15&lt;13,H15&gt;=8),"Alto","Extremo")))</f>
        <v>Médio</v>
      </c>
      <c r="J15" s="92" t="s">
        <v>120</v>
      </c>
      <c r="K15" s="92" t="s">
        <v>152</v>
      </c>
      <c r="L15" s="102" t="s">
        <v>69</v>
      </c>
      <c r="M15" s="105"/>
    </row>
    <row r="16" spans="1:24" s="81" customFormat="1" ht="53.45" customHeight="1">
      <c r="A16" s="96">
        <v>2</v>
      </c>
      <c r="B16" s="97" t="s">
        <v>201</v>
      </c>
      <c r="C16" s="103" t="s">
        <v>204</v>
      </c>
      <c r="D16" s="103" t="s">
        <v>140</v>
      </c>
      <c r="E16" s="103" t="s">
        <v>119</v>
      </c>
      <c r="F16" s="130">
        <v>3</v>
      </c>
      <c r="G16" s="131">
        <v>2</v>
      </c>
      <c r="H16" s="131">
        <f>F16*G16</f>
        <v>6</v>
      </c>
      <c r="I16" s="132" t="str">
        <f>IF(H16&lt;3,"Baixo",IF(AND(H16&lt;7,H16&gt;=3),"Médio",IF(AND(H16&lt;13,H16&gt;=8),"Alto","Extremo")))</f>
        <v>Médio</v>
      </c>
      <c r="J16" s="92" t="s">
        <v>120</v>
      </c>
      <c r="K16" s="92" t="s">
        <v>205</v>
      </c>
      <c r="L16" s="102" t="s">
        <v>63</v>
      </c>
      <c r="M16" s="105"/>
    </row>
    <row r="17" spans="1:18" s="81" customFormat="1" ht="53.45" customHeight="1">
      <c r="A17" s="96">
        <v>3</v>
      </c>
      <c r="B17" s="97" t="str">
        <f>'Objetivo 3 - G5'!B14</f>
        <v xml:space="preserve">Plantio de aproximadamente  90 mudas de arvores </v>
      </c>
      <c r="C17" s="92" t="s">
        <v>135</v>
      </c>
      <c r="D17" s="92" t="s">
        <v>136</v>
      </c>
      <c r="E17" s="92" t="s">
        <v>137</v>
      </c>
      <c r="F17" s="130">
        <v>4</v>
      </c>
      <c r="G17" s="131">
        <v>3</v>
      </c>
      <c r="H17" s="131">
        <f>F17*G17</f>
        <v>12</v>
      </c>
      <c r="I17" s="132" t="str">
        <f>IF(H17&lt;3,"Baixo",IF(AND(H17&lt;7,H17&gt;=3),"Médio",IF(AND(H17&lt;13,H17&gt;=8),"Alto","Extremo")))</f>
        <v>Alto</v>
      </c>
      <c r="J17" s="92" t="s">
        <v>120</v>
      </c>
      <c r="K17" s="92" t="s">
        <v>152</v>
      </c>
      <c r="L17" s="102" t="s">
        <v>63</v>
      </c>
      <c r="M17" s="105"/>
    </row>
    <row r="18" spans="1:18" s="81" customFormat="1" ht="53.45" customHeight="1">
      <c r="A18" s="96">
        <v>4</v>
      </c>
      <c r="B18" s="97" t="s">
        <v>203</v>
      </c>
      <c r="C18" s="103" t="s">
        <v>204</v>
      </c>
      <c r="D18" s="103" t="s">
        <v>140</v>
      </c>
      <c r="E18" s="103" t="s">
        <v>119</v>
      </c>
      <c r="F18" s="130">
        <v>3</v>
      </c>
      <c r="G18" s="131">
        <v>2</v>
      </c>
      <c r="H18" s="131">
        <f>F18*G18</f>
        <v>6</v>
      </c>
      <c r="I18" s="132" t="str">
        <f>IF(H18&lt;3,"Baixo",IF(AND(H18&lt;7,H18&gt;=3),"Médio",IF(AND(H18&lt;13,H18&gt;=8),"Alto","Extremo")))</f>
        <v>Médio</v>
      </c>
      <c r="J18" s="92" t="s">
        <v>120</v>
      </c>
      <c r="K18" s="92" t="s">
        <v>205</v>
      </c>
      <c r="L18" s="102" t="s">
        <v>69</v>
      </c>
      <c r="M18" s="105"/>
    </row>
    <row r="19" spans="1:18" s="81" customFormat="1" ht="53.45" customHeight="1">
      <c r="A19" s="105"/>
      <c r="B19" s="108"/>
      <c r="C19" s="109"/>
      <c r="D19" s="109"/>
      <c r="E19" s="109"/>
      <c r="F19" s="110"/>
      <c r="G19" s="110"/>
      <c r="H19" s="110"/>
      <c r="I19" s="110"/>
      <c r="J19" s="109"/>
      <c r="K19" s="109"/>
      <c r="L19" s="74"/>
      <c r="M19" s="105"/>
    </row>
    <row r="20" spans="1:18" s="81" customFormat="1" ht="31.15" customHeight="1">
      <c r="B20" s="111" t="s">
        <v>155</v>
      </c>
      <c r="C20" s="175" t="s">
        <v>156</v>
      </c>
      <c r="D20" s="175"/>
      <c r="E20" s="175"/>
      <c r="F20" s="111" t="s">
        <v>157</v>
      </c>
      <c r="M20" s="77"/>
      <c r="N20" s="77"/>
      <c r="O20" s="77"/>
      <c r="P20" s="77"/>
      <c r="Q20" s="37"/>
      <c r="R20" s="105"/>
    </row>
    <row r="21" spans="1:18" s="81" customFormat="1" ht="34.5" customHeight="1">
      <c r="B21" s="112" t="s">
        <v>158</v>
      </c>
      <c r="C21" s="176" t="s">
        <v>159</v>
      </c>
      <c r="D21" s="176"/>
      <c r="E21" s="176"/>
      <c r="F21" s="112">
        <v>1</v>
      </c>
      <c r="M21" s="77"/>
      <c r="N21" s="77"/>
      <c r="O21" s="77"/>
      <c r="P21" s="77"/>
      <c r="Q21" s="37"/>
      <c r="R21" s="105"/>
    </row>
    <row r="22" spans="1:18" s="81" customFormat="1" ht="40.5" customHeight="1">
      <c r="B22" s="112" t="s">
        <v>160</v>
      </c>
      <c r="C22" s="176" t="s">
        <v>161</v>
      </c>
      <c r="D22" s="176"/>
      <c r="E22" s="176"/>
      <c r="F22" s="112">
        <v>2</v>
      </c>
      <c r="M22" s="77"/>
      <c r="N22" s="77"/>
      <c r="O22" s="77"/>
      <c r="P22" s="77"/>
      <c r="Q22" s="37"/>
      <c r="R22" s="105"/>
    </row>
    <row r="23" spans="1:18" ht="38.25" customHeight="1">
      <c r="B23" s="112" t="s">
        <v>162</v>
      </c>
      <c r="C23" s="176" t="s">
        <v>163</v>
      </c>
      <c r="D23" s="176"/>
      <c r="E23" s="176"/>
      <c r="F23" s="112">
        <v>3</v>
      </c>
    </row>
    <row r="24" spans="1:18" ht="36" customHeight="1">
      <c r="B24" s="112" t="s">
        <v>164</v>
      </c>
      <c r="C24" s="176" t="s">
        <v>165</v>
      </c>
      <c r="D24" s="176"/>
      <c r="E24" s="176"/>
      <c r="F24" s="112">
        <v>4</v>
      </c>
    </row>
    <row r="25" spans="1:18" ht="36" customHeight="1">
      <c r="B25" s="112" t="s">
        <v>166</v>
      </c>
      <c r="C25" s="176" t="s">
        <v>167</v>
      </c>
      <c r="D25" s="176"/>
      <c r="E25" s="176"/>
      <c r="F25" s="112">
        <v>5</v>
      </c>
    </row>
    <row r="26" spans="1:18" ht="14.1" customHeight="1"/>
    <row r="27" spans="1:18" ht="14.1" customHeight="1"/>
    <row r="28" spans="1:18" ht="14.1" customHeight="1"/>
    <row r="29" spans="1:18" ht="14.1" customHeight="1"/>
    <row r="30" spans="1:18" ht="30.75" customHeight="1">
      <c r="B30" s="111" t="s">
        <v>168</v>
      </c>
      <c r="C30" s="175" t="s">
        <v>169</v>
      </c>
      <c r="D30" s="175"/>
      <c r="E30" s="175"/>
      <c r="F30" s="111" t="s">
        <v>157</v>
      </c>
    </row>
    <row r="31" spans="1:18" ht="37.5" customHeight="1">
      <c r="B31" s="112" t="s">
        <v>170</v>
      </c>
      <c r="C31" s="176" t="s">
        <v>171</v>
      </c>
      <c r="D31" s="176"/>
      <c r="E31" s="176"/>
      <c r="F31" s="112">
        <v>1</v>
      </c>
    </row>
    <row r="32" spans="1:18" ht="33.75" customHeight="1">
      <c r="B32" s="112" t="s">
        <v>172</v>
      </c>
      <c r="C32" s="176" t="s">
        <v>173</v>
      </c>
      <c r="D32" s="176"/>
      <c r="E32" s="176"/>
      <c r="F32" s="112">
        <v>2</v>
      </c>
    </row>
    <row r="33" spans="2:18" ht="31.5" customHeight="1">
      <c r="B33" s="112" t="s">
        <v>174</v>
      </c>
      <c r="C33" s="176" t="s">
        <v>175</v>
      </c>
      <c r="D33" s="176"/>
      <c r="E33" s="176"/>
      <c r="F33" s="112">
        <v>3</v>
      </c>
    </row>
    <row r="34" spans="2:18" ht="32.25" customHeight="1">
      <c r="B34" s="112" t="s">
        <v>176</v>
      </c>
      <c r="C34" s="176" t="s">
        <v>177</v>
      </c>
      <c r="D34" s="176"/>
      <c r="E34" s="176"/>
      <c r="F34" s="112">
        <v>4</v>
      </c>
    </row>
    <row r="35" spans="2:18" ht="37.5" customHeight="1">
      <c r="B35" s="112" t="s">
        <v>178</v>
      </c>
      <c r="C35" s="176" t="s">
        <v>179</v>
      </c>
      <c r="D35" s="176"/>
      <c r="E35" s="176"/>
      <c r="F35" s="112">
        <v>5</v>
      </c>
    </row>
    <row r="36" spans="2:18" ht="14.1" customHeight="1"/>
    <row r="37" spans="2:18" ht="14.1" customHeight="1"/>
    <row r="40" spans="2:18" ht="28.5" customHeight="1">
      <c r="B40" s="177" t="s">
        <v>180</v>
      </c>
      <c r="C40" s="177"/>
      <c r="D40" s="177"/>
      <c r="E40" s="177"/>
      <c r="F40" s="177"/>
      <c r="G40" s="177"/>
      <c r="H40" s="177"/>
      <c r="I40" s="113"/>
    </row>
    <row r="41" spans="2:18" ht="33" customHeight="1">
      <c r="B41" s="177"/>
      <c r="C41" s="177"/>
      <c r="D41" s="177"/>
      <c r="E41" s="177"/>
      <c r="F41" s="177"/>
      <c r="G41" s="177"/>
      <c r="H41" s="177"/>
      <c r="I41" s="113"/>
    </row>
    <row r="42" spans="2:18" ht="51" customHeight="1">
      <c r="B42" s="178" t="s">
        <v>181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14"/>
      <c r="O42" s="114"/>
    </row>
    <row r="43" spans="2:18" ht="26.1" customHeight="1">
      <c r="F43" s="37"/>
      <c r="H43" s="76"/>
      <c r="I43" s="37"/>
      <c r="R43" s="37"/>
    </row>
    <row r="44" spans="2:18" s="115" customFormat="1" ht="117.75" customHeight="1">
      <c r="B44" s="116" t="s">
        <v>182</v>
      </c>
      <c r="C44" s="116" t="s">
        <v>183</v>
      </c>
      <c r="D44" s="116" t="s">
        <v>184</v>
      </c>
      <c r="E44" s="117" t="s">
        <v>185</v>
      </c>
      <c r="F44" s="118" t="s">
        <v>186</v>
      </c>
      <c r="G44" s="117" t="s">
        <v>187</v>
      </c>
      <c r="H44" s="116" t="s">
        <v>188</v>
      </c>
      <c r="M44" s="119"/>
      <c r="N44" s="119"/>
      <c r="O44" s="119"/>
      <c r="P44" s="114"/>
    </row>
    <row r="45" spans="2:18" s="115" customFormat="1" ht="45" customHeight="1">
      <c r="B45" s="120">
        <f>COUNTA(B15:B18)</f>
        <v>4</v>
      </c>
      <c r="C45" s="120">
        <f>COUNTIF($L15:$L18,"REALIZADO")</f>
        <v>2</v>
      </c>
      <c r="D45" s="121">
        <f>C45/$B$45</f>
        <v>0.5</v>
      </c>
      <c r="E45" s="120">
        <f>COUNTIF($L15:$L18,"EM ELABORAÇÃO")</f>
        <v>2</v>
      </c>
      <c r="F45" s="122">
        <f>E45/$B$45</f>
        <v>0.5</v>
      </c>
      <c r="G45" s="120">
        <f>COUNTIF($L15:$L18,"NÃO REALIZADO")</f>
        <v>0</v>
      </c>
      <c r="H45" s="121">
        <f>G45/$B$45</f>
        <v>0</v>
      </c>
      <c r="M45" s="119"/>
      <c r="N45" s="119"/>
      <c r="O45" s="119"/>
      <c r="P45" s="77"/>
    </row>
  </sheetData>
  <mergeCells count="23">
    <mergeCell ref="C35:E35"/>
    <mergeCell ref="B40:H41"/>
    <mergeCell ref="B42:M42"/>
    <mergeCell ref="C30:E30"/>
    <mergeCell ref="C31:E31"/>
    <mergeCell ref="C32:E32"/>
    <mergeCell ref="C33:E33"/>
    <mergeCell ref="C34:E34"/>
    <mergeCell ref="C21:E21"/>
    <mergeCell ref="C22:E22"/>
    <mergeCell ref="C23:E23"/>
    <mergeCell ref="C24:E24"/>
    <mergeCell ref="C25:E25"/>
    <mergeCell ref="B12:B14"/>
    <mergeCell ref="C12:E13"/>
    <mergeCell ref="F12:I13"/>
    <mergeCell ref="J12:L13"/>
    <mergeCell ref="C20:E20"/>
    <mergeCell ref="B2:Q3"/>
    <mergeCell ref="B4:Q4"/>
    <mergeCell ref="B5:Q5"/>
    <mergeCell ref="C7:G8"/>
    <mergeCell ref="C9:C10"/>
  </mergeCells>
  <conditionalFormatting sqref="L15">
    <cfRule type="cellIs" dxfId="35" priority="2" operator="equal">
      <formula>"NÃO REALIZADO"</formula>
    </cfRule>
    <cfRule type="cellIs" dxfId="34" priority="3" operator="equal">
      <formula>"EM ELABORAÇÃO"</formula>
    </cfRule>
    <cfRule type="expression" dxfId="33" priority="4">
      <formula>NOT(ISERROR(SEARCH("REALIZADO",L15)))</formula>
    </cfRule>
  </conditionalFormatting>
  <conditionalFormatting sqref="L18">
    <cfRule type="cellIs" dxfId="32" priority="5" operator="equal">
      <formula>"NÃO REALIZADO"</formula>
    </cfRule>
    <cfRule type="cellIs" dxfId="31" priority="6" operator="equal">
      <formula>"EM ELABORAÇÃO"</formula>
    </cfRule>
    <cfRule type="expression" dxfId="30" priority="7">
      <formula>NOT(ISERROR(SEARCH("REALIZADO",L18)))</formula>
    </cfRule>
  </conditionalFormatting>
  <conditionalFormatting sqref="L19">
    <cfRule type="cellIs" dxfId="29" priority="8" operator="equal">
      <formula>"NÃO REALIZADO"</formula>
    </cfRule>
    <cfRule type="cellIs" dxfId="28" priority="9" operator="equal">
      <formula>"EM ELABORAÇÃO"</formula>
    </cfRule>
    <cfRule type="expression" dxfId="27" priority="10">
      <formula>NOT(ISERROR(SEARCH("REALIZADO",#REF!)))</formula>
    </cfRule>
  </conditionalFormatting>
  <conditionalFormatting sqref="L16">
    <cfRule type="cellIs" dxfId="26" priority="11" operator="equal">
      <formula>"NÃO REALIZADO"</formula>
    </cfRule>
    <cfRule type="cellIs" dxfId="25" priority="12" operator="equal">
      <formula>"EM ELABORAÇÃO"</formula>
    </cfRule>
    <cfRule type="expression" dxfId="24" priority="13">
      <formula>NOT(ISERROR(SEARCH("REALIZADO",L16)))</formula>
    </cfRule>
  </conditionalFormatting>
  <conditionalFormatting sqref="L17">
    <cfRule type="cellIs" dxfId="23" priority="14" operator="equal">
      <formula>"NÃO REALIZADO"</formula>
    </cfRule>
    <cfRule type="cellIs" dxfId="22" priority="15" operator="equal">
      <formula>"EM ELABORAÇÃO"</formula>
    </cfRule>
    <cfRule type="expression" dxfId="21" priority="16">
      <formula>NOT(ISERROR(SEARCH("REALIZADO",L17)))</formula>
    </cfRule>
  </conditionalFormatting>
  <dataValidations count="4">
    <dataValidation type="list" allowBlank="1" showErrorMessage="1" sqref="L15:L19" xr:uid="{00000000-0002-0000-0700-000000000000}">
      <formula1>$X$11:$X$13</formula1>
      <formula2>0</formula2>
    </dataValidation>
    <dataValidation allowBlank="1" showErrorMessage="1" sqref="F14:I14 L14" xr:uid="{00000000-0002-0000-0700-000001000000}">
      <formula1>0</formula1>
      <formula2>0</formula2>
    </dataValidation>
    <dataValidation type="list" allowBlank="1" showErrorMessage="1" sqref="F15:G18 F19:I19" xr:uid="{00000000-0002-0000-0700-000002000000}">
      <formula1>$R$11:$R$24</formula1>
      <formula2>0</formula2>
    </dataValidation>
    <dataValidation type="list" allowBlank="1" showErrorMessage="1" sqref="E15:E16 E18" xr:uid="{00000000-0002-0000-0700-000003000000}">
      <formula1>$U$11:$U$15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930"/>
  <sheetViews>
    <sheetView topLeftCell="A7" zoomScale="80" zoomScaleNormal="80" workbookViewId="0">
      <selection activeCell="C14" sqref="C14"/>
    </sheetView>
  </sheetViews>
  <sheetFormatPr defaultRowHeight="18.75"/>
  <cols>
    <col min="1" max="1" width="11.5703125" style="17" customWidth="1"/>
    <col min="2" max="2" width="59.5703125" style="17" customWidth="1"/>
    <col min="3" max="3" width="33.42578125" style="17" customWidth="1"/>
    <col min="4" max="4" width="22.28515625" style="17" customWidth="1"/>
    <col min="5" max="5" width="34.42578125" style="17" customWidth="1"/>
    <col min="6" max="6" width="53.28515625" style="17" customWidth="1"/>
    <col min="7" max="7" width="56.5703125" style="17" customWidth="1"/>
    <col min="8" max="8" width="2.5703125" style="17" customWidth="1"/>
    <col min="9" max="16" width="29.5703125" style="17" customWidth="1"/>
    <col min="17" max="17" width="33.5703125" style="17" customWidth="1"/>
    <col min="18" max="18" width="21" style="17" customWidth="1"/>
    <col min="19" max="19" width="21.5703125" style="17" customWidth="1"/>
    <col min="20" max="20" width="8.85546875" style="17" customWidth="1"/>
    <col min="21" max="21" width="193.28515625" style="17" customWidth="1"/>
    <col min="22" max="33" width="8" style="17" customWidth="1"/>
    <col min="34" max="1025" width="14.42578125" style="17" customWidth="1"/>
  </cols>
  <sheetData>
    <row r="1" spans="1:33">
      <c r="A1" s="28"/>
      <c r="B1" s="28"/>
      <c r="C1" s="28"/>
      <c r="D1" s="28"/>
      <c r="E1" s="28"/>
      <c r="F1" s="28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ht="19.350000000000001" customHeight="1">
      <c r="A2" s="28"/>
      <c r="B2" s="152" t="s">
        <v>53</v>
      </c>
      <c r="C2" s="152"/>
      <c r="D2" s="152"/>
      <c r="E2" s="152"/>
      <c r="F2" s="152"/>
      <c r="G2" s="152"/>
      <c r="H2" s="29"/>
      <c r="I2" s="29"/>
      <c r="J2" s="29"/>
      <c r="K2" s="29"/>
      <c r="L2" s="29"/>
      <c r="M2" s="29"/>
      <c r="N2" s="29"/>
      <c r="O2" s="29"/>
      <c r="P2" s="29"/>
      <c r="Q2" s="29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ht="40.5" customHeight="1">
      <c r="A3" s="28"/>
      <c r="B3" s="152"/>
      <c r="C3" s="152"/>
      <c r="D3" s="152"/>
      <c r="E3" s="152"/>
      <c r="F3" s="152"/>
      <c r="G3" s="152"/>
      <c r="H3" s="29"/>
      <c r="I3" s="29"/>
      <c r="J3" s="29"/>
      <c r="K3" s="29"/>
      <c r="L3" s="29"/>
      <c r="M3" s="29"/>
      <c r="N3" s="29"/>
      <c r="O3" s="29"/>
      <c r="P3" s="29"/>
      <c r="Q3" s="29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ht="27" customHeight="1">
      <c r="A4" s="28"/>
      <c r="B4" s="153" t="s">
        <v>54</v>
      </c>
      <c r="C4" s="153"/>
      <c r="D4" s="153"/>
      <c r="E4" s="153"/>
      <c r="F4" s="153"/>
      <c r="G4" s="153"/>
      <c r="H4" s="29"/>
      <c r="I4" s="29"/>
      <c r="J4" s="29"/>
      <c r="K4" s="29"/>
      <c r="L4" s="29"/>
      <c r="M4" s="29"/>
      <c r="N4" s="29"/>
      <c r="O4" s="29"/>
      <c r="P4" s="29"/>
      <c r="Q4" s="29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5" spans="1:33" ht="34.5" customHeight="1">
      <c r="A5" s="28"/>
      <c r="B5" s="153"/>
      <c r="C5" s="153"/>
      <c r="D5" s="153"/>
      <c r="E5" s="153"/>
      <c r="F5" s="153"/>
      <c r="G5" s="153"/>
      <c r="H5" s="29"/>
      <c r="I5" s="29"/>
      <c r="J5" s="29"/>
      <c r="K5" s="29"/>
      <c r="L5" s="29"/>
      <c r="M5" s="29"/>
      <c r="N5" s="29"/>
      <c r="O5" s="29"/>
      <c r="P5" s="29"/>
      <c r="Q5" s="29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spans="1:33" ht="18" customHeight="1">
      <c r="A6" s="28"/>
      <c r="B6" s="30"/>
      <c r="C6" s="30"/>
      <c r="D6" s="30"/>
      <c r="E6" s="30"/>
      <c r="F6" s="30"/>
      <c r="G6" s="30"/>
      <c r="H6" s="29"/>
      <c r="I6" s="29"/>
      <c r="J6" s="29"/>
      <c r="K6" s="29"/>
      <c r="L6" s="29"/>
      <c r="M6" s="29"/>
      <c r="N6" s="29"/>
      <c r="O6" s="29"/>
      <c r="P6" s="29"/>
      <c r="Q6" s="29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73.5" customHeight="1">
      <c r="A7" s="28"/>
      <c r="B7" s="154" t="s">
        <v>206</v>
      </c>
      <c r="C7" s="154"/>
      <c r="D7" s="154"/>
      <c r="E7" s="154"/>
      <c r="F7" s="154"/>
      <c r="G7" s="154"/>
      <c r="H7" s="29"/>
      <c r="I7" s="29"/>
      <c r="J7" s="29"/>
      <c r="K7" s="29"/>
      <c r="L7" s="29"/>
      <c r="M7" s="29"/>
      <c r="N7" s="29"/>
      <c r="O7" s="29"/>
      <c r="P7" s="29"/>
      <c r="Q7" s="29"/>
      <c r="R7" s="28"/>
      <c r="S7" s="28"/>
      <c r="T7" s="32"/>
      <c r="U7" s="33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r="8" spans="1:33" ht="91.5" customHeight="1">
      <c r="A8" s="28"/>
      <c r="B8" s="154" t="s">
        <v>56</v>
      </c>
      <c r="C8" s="154"/>
      <c r="D8" s="154"/>
      <c r="E8" s="155" t="s">
        <v>13</v>
      </c>
      <c r="F8" s="155"/>
      <c r="G8" s="155"/>
      <c r="H8" s="29"/>
      <c r="I8" s="32"/>
      <c r="J8" s="32"/>
      <c r="K8" s="32"/>
      <c r="L8" s="32"/>
      <c r="M8" s="32"/>
      <c r="N8" s="32"/>
      <c r="O8" s="32"/>
      <c r="P8" s="32"/>
      <c r="Q8" s="29"/>
      <c r="R8" s="28"/>
      <c r="S8" s="28"/>
      <c r="T8" s="32"/>
      <c r="U8" s="34" t="s">
        <v>12</v>
      </c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pans="1:33" ht="21.75" customHeight="1">
      <c r="A9" s="28"/>
      <c r="B9" s="28"/>
      <c r="C9" s="28"/>
      <c r="D9" s="28"/>
      <c r="E9" s="28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8"/>
      <c r="S9" s="28"/>
      <c r="T9" s="28"/>
      <c r="U9" s="34" t="s">
        <v>13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1:33" ht="15" customHeight="1">
      <c r="A10" s="28"/>
      <c r="B10" s="28"/>
      <c r="C10" s="34"/>
      <c r="D10" s="34"/>
      <c r="E10" s="34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8"/>
      <c r="S10" s="28"/>
      <c r="T10" s="28"/>
      <c r="U10" s="34" t="s">
        <v>14</v>
      </c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</row>
    <row r="11" spans="1:33" ht="84.75" customHeight="1">
      <c r="A11" s="35"/>
      <c r="B11" s="36" t="s">
        <v>58</v>
      </c>
      <c r="C11" s="36" t="s">
        <v>59</v>
      </c>
      <c r="D11" s="36" t="s">
        <v>60</v>
      </c>
      <c r="E11" s="36" t="s">
        <v>61</v>
      </c>
      <c r="F11" s="36" t="s">
        <v>62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7"/>
      <c r="R11" s="37" t="s">
        <v>63</v>
      </c>
      <c r="S11" s="35"/>
      <c r="T11" s="38"/>
      <c r="U11" s="34" t="s">
        <v>64</v>
      </c>
      <c r="V11" s="35"/>
      <c r="W11" s="35"/>
      <c r="X11" s="35"/>
      <c r="Y11" s="35"/>
      <c r="Z11" s="35"/>
      <c r="AA11" s="35"/>
      <c r="AB11" s="35"/>
      <c r="AC11" s="35"/>
      <c r="AD11" s="35"/>
    </row>
    <row r="12" spans="1:33" ht="57.2" customHeight="1">
      <c r="A12" s="39">
        <v>1</v>
      </c>
      <c r="B12" s="40" t="s">
        <v>207</v>
      </c>
      <c r="C12" s="41">
        <v>45291</v>
      </c>
      <c r="D12" s="42" t="s">
        <v>66</v>
      </c>
      <c r="E12" s="39" t="s">
        <v>67</v>
      </c>
      <c r="F12" s="42" t="s">
        <v>71</v>
      </c>
      <c r="G12" s="123"/>
      <c r="H12" s="29"/>
      <c r="I12" s="29"/>
      <c r="J12" s="29"/>
      <c r="K12" s="29"/>
      <c r="L12" s="29"/>
      <c r="M12" s="29"/>
      <c r="N12" s="29"/>
      <c r="O12" s="29"/>
      <c r="P12" s="29"/>
      <c r="Q12" s="43"/>
      <c r="R12" s="43" t="s">
        <v>69</v>
      </c>
      <c r="S12" s="29"/>
      <c r="T12" s="44"/>
      <c r="U12" s="34" t="s">
        <v>16</v>
      </c>
      <c r="V12" s="29"/>
      <c r="W12" s="29"/>
      <c r="X12" s="29"/>
      <c r="Y12" s="29"/>
      <c r="Z12" s="29"/>
      <c r="AA12" s="29"/>
      <c r="AB12" s="29"/>
      <c r="AC12" s="29"/>
      <c r="AD12" s="29"/>
    </row>
    <row r="13" spans="1:33" ht="73.5" customHeight="1">
      <c r="A13" s="39">
        <v>2</v>
      </c>
      <c r="B13" s="40" t="s">
        <v>208</v>
      </c>
      <c r="C13" s="41">
        <v>45291</v>
      </c>
      <c r="D13" s="42" t="s">
        <v>66</v>
      </c>
      <c r="E13" s="39" t="s">
        <v>67</v>
      </c>
      <c r="F13" s="42" t="s">
        <v>71</v>
      </c>
      <c r="G13" s="123"/>
      <c r="H13" s="29"/>
      <c r="I13" s="29"/>
      <c r="J13" s="29"/>
      <c r="K13" s="29"/>
      <c r="L13" s="29"/>
      <c r="M13" s="29"/>
      <c r="N13" s="29"/>
      <c r="O13" s="29"/>
      <c r="P13" s="29"/>
      <c r="Q13" s="43"/>
      <c r="R13" s="43" t="s">
        <v>67</v>
      </c>
      <c r="S13" s="29"/>
      <c r="T13" s="44"/>
      <c r="U13" s="34" t="s">
        <v>20</v>
      </c>
      <c r="V13" s="29"/>
      <c r="W13" s="29"/>
      <c r="X13" s="29"/>
      <c r="Y13" s="29"/>
      <c r="Z13" s="29"/>
      <c r="AA13" s="29"/>
      <c r="AB13" s="29"/>
      <c r="AC13" s="29"/>
      <c r="AD13" s="29"/>
    </row>
    <row r="14" spans="1:33" ht="28.5" customHeight="1">
      <c r="A14" s="28"/>
      <c r="B14" s="51"/>
      <c r="C14" s="51"/>
      <c r="D14" s="51"/>
      <c r="E14" s="34"/>
      <c r="F14" s="28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8"/>
      <c r="S14" s="28"/>
      <c r="T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</row>
    <row r="15" spans="1:33" ht="33.75" customHeight="1">
      <c r="A15" s="28"/>
      <c r="B15" s="52" t="s">
        <v>90</v>
      </c>
      <c r="C15" s="53"/>
      <c r="D15" s="53"/>
      <c r="E15" s="34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8"/>
      <c r="S15" s="28"/>
      <c r="T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</row>
    <row r="16" spans="1:33" ht="74.25" customHeight="1">
      <c r="A16" s="28"/>
      <c r="B16" s="54" t="s">
        <v>91</v>
      </c>
      <c r="C16" s="54" t="s">
        <v>92</v>
      </c>
      <c r="D16" s="54" t="s">
        <v>93</v>
      </c>
      <c r="E16" s="34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8"/>
      <c r="S16" s="28"/>
      <c r="T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</row>
    <row r="17" spans="1:33" ht="58.5" customHeight="1">
      <c r="A17" s="28"/>
      <c r="B17" s="55">
        <f>COUNTA(B12:B13)</f>
        <v>2</v>
      </c>
      <c r="C17" s="55">
        <f>COUNTIFS($E12:$E13,"REALIZADO")</f>
        <v>0</v>
      </c>
      <c r="D17" s="56">
        <f>C17/B17</f>
        <v>0</v>
      </c>
      <c r="E17" s="34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8"/>
      <c r="S17" s="28"/>
      <c r="T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</row>
    <row r="18" spans="1:33" ht="58.5" customHeight="1">
      <c r="A18" s="28"/>
      <c r="B18" s="57"/>
      <c r="C18" s="57"/>
      <c r="D18" s="58"/>
      <c r="E18" s="34"/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8"/>
      <c r="S18" s="28"/>
      <c r="T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58.5" customHeight="1">
      <c r="A19" s="28"/>
      <c r="B19" s="57"/>
      <c r="C19" s="57"/>
      <c r="D19" s="58"/>
      <c r="E19" s="34"/>
      <c r="F19" s="2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8"/>
      <c r="S19" s="28"/>
      <c r="T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</row>
    <row r="20" spans="1:33" ht="19.350000000000001" customHeight="1">
      <c r="A20" s="28"/>
      <c r="B20" s="156" t="s">
        <v>94</v>
      </c>
      <c r="C20" s="156"/>
      <c r="D20" s="156"/>
      <c r="E20" s="156"/>
      <c r="F20" s="156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8"/>
      <c r="S20" s="28"/>
      <c r="T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3" ht="58.5" customHeight="1">
      <c r="A21" s="28"/>
      <c r="B21" s="156"/>
      <c r="C21" s="156"/>
      <c r="D21" s="156"/>
      <c r="E21" s="156"/>
      <c r="F21" s="156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8"/>
      <c r="S21" s="28"/>
      <c r="T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</row>
    <row r="22" spans="1:33">
      <c r="A22" s="28"/>
      <c r="B22" s="156"/>
      <c r="C22" s="156"/>
      <c r="D22" s="156"/>
      <c r="E22" s="156"/>
      <c r="F22" s="156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3">
      <c r="A23" s="157"/>
      <c r="B23" s="60"/>
      <c r="C23" s="28"/>
      <c r="D23" s="28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29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3" ht="42.75" customHeight="1">
      <c r="A24" s="157"/>
      <c r="B24" s="158" t="s">
        <v>95</v>
      </c>
      <c r="C24" s="158"/>
      <c r="D24" s="28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29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3" ht="28.5" customHeight="1">
      <c r="A25" s="157"/>
      <c r="B25" s="159" t="s">
        <v>96</v>
      </c>
      <c r="C25" s="159"/>
      <c r="D25" s="159"/>
      <c r="E25" s="159"/>
      <c r="F25" s="159"/>
      <c r="G25" s="159"/>
      <c r="H25" s="61"/>
      <c r="I25" s="61"/>
      <c r="J25" s="61"/>
      <c r="K25" s="61"/>
      <c r="L25" s="61"/>
      <c r="M25" s="61"/>
      <c r="N25" s="61"/>
      <c r="O25" s="61"/>
      <c r="P25" s="61"/>
      <c r="Q25" s="29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3" ht="18.75" customHeight="1">
      <c r="A26" s="157"/>
      <c r="B26" s="159"/>
      <c r="C26" s="159"/>
      <c r="D26" s="159"/>
      <c r="E26" s="159"/>
      <c r="F26" s="159"/>
      <c r="G26" s="159"/>
      <c r="H26" s="61"/>
      <c r="I26" s="61"/>
      <c r="J26" s="61"/>
      <c r="K26" s="61"/>
      <c r="L26" s="61"/>
      <c r="M26" s="61"/>
      <c r="N26" s="61"/>
      <c r="O26" s="61"/>
      <c r="P26" s="61"/>
      <c r="Q26" s="29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ht="18.75" customHeight="1">
      <c r="A27" s="157"/>
      <c r="B27" s="159"/>
      <c r="C27" s="159"/>
      <c r="D27" s="159"/>
      <c r="E27" s="159"/>
      <c r="F27" s="159"/>
      <c r="G27" s="159"/>
      <c r="H27" s="61"/>
      <c r="I27" s="61"/>
      <c r="J27" s="61"/>
      <c r="K27" s="61"/>
      <c r="L27" s="61"/>
      <c r="M27" s="61"/>
      <c r="N27" s="61"/>
      <c r="O27" s="61"/>
      <c r="P27" s="61"/>
      <c r="Q27" s="29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1:33" ht="18.75" customHeight="1">
      <c r="A28" s="157"/>
      <c r="B28" s="159"/>
      <c r="C28" s="159"/>
      <c r="D28" s="159"/>
      <c r="E28" s="159"/>
      <c r="F28" s="159"/>
      <c r="G28" s="159"/>
      <c r="H28" s="61"/>
      <c r="I28" s="61"/>
      <c r="J28" s="61"/>
      <c r="K28" s="61"/>
      <c r="L28" s="61"/>
      <c r="M28" s="61"/>
      <c r="N28" s="61"/>
      <c r="O28" s="61"/>
      <c r="P28" s="61"/>
      <c r="Q28" s="29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3" ht="39" customHeight="1">
      <c r="A29" s="157"/>
      <c r="B29" s="179"/>
      <c r="C29" s="179"/>
      <c r="D29" s="179"/>
      <c r="E29" s="179"/>
      <c r="F29" s="179"/>
      <c r="G29" s="17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1:33" ht="50.65" customHeight="1">
      <c r="A30" s="59"/>
      <c r="B30" s="162"/>
      <c r="C30" s="162"/>
      <c r="D30" s="162"/>
      <c r="E30" s="162"/>
      <c r="F30" s="162"/>
      <c r="G30" s="162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1:33" ht="15" customHeight="1">
      <c r="A31" s="59"/>
      <c r="B31" s="138"/>
      <c r="C31" s="64"/>
      <c r="D31" s="64"/>
      <c r="E31" s="64"/>
      <c r="F31" s="64"/>
      <c r="G31" s="66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3" ht="15" customHeight="1">
      <c r="A32" s="59"/>
      <c r="B32" s="138"/>
      <c r="C32" s="64"/>
      <c r="D32" s="64"/>
      <c r="E32" s="64"/>
      <c r="F32" s="64"/>
      <c r="G32" s="66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3" ht="15" customHeight="1">
      <c r="A33" s="59"/>
      <c r="B33" s="139"/>
      <c r="C33" s="71"/>
      <c r="D33" s="71"/>
      <c r="E33" s="71"/>
      <c r="F33" s="71"/>
      <c r="G33" s="73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:33" s="28" customFormat="1" ht="15.75" customHeight="1">
      <c r="B34" s="74"/>
      <c r="C34" s="74"/>
      <c r="D34" s="74"/>
      <c r="E34" s="74"/>
      <c r="F34" s="74"/>
      <c r="G34" s="74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33" s="28" customFormat="1" ht="15.75" customHeight="1">
      <c r="B35" s="74"/>
      <c r="C35" s="74"/>
      <c r="D35" s="74"/>
      <c r="E35" s="74"/>
      <c r="F35" s="74"/>
      <c r="G35" s="74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33" s="28" customFormat="1" ht="15.75" customHeight="1">
      <c r="B36" s="74"/>
      <c r="C36" s="74"/>
      <c r="D36" s="74"/>
      <c r="E36" s="74"/>
      <c r="F36" s="74"/>
      <c r="G36" s="74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33" s="28" customFormat="1" ht="49.5" customHeight="1">
      <c r="B37" s="158" t="s">
        <v>97</v>
      </c>
      <c r="C37" s="158"/>
      <c r="D37" s="158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33" s="28" customFormat="1" ht="15.75" customHeight="1">
      <c r="B38" s="159" t="s">
        <v>98</v>
      </c>
      <c r="C38" s="159"/>
      <c r="D38" s="159"/>
      <c r="E38" s="159"/>
      <c r="F38" s="159"/>
      <c r="G38" s="15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33" s="28" customFormat="1" ht="15.75" customHeight="1">
      <c r="B39" s="159"/>
      <c r="C39" s="159"/>
      <c r="D39" s="159"/>
      <c r="E39" s="159"/>
      <c r="F39" s="159"/>
      <c r="G39" s="15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33" s="28" customFormat="1" ht="15.75" customHeight="1">
      <c r="B40" s="159"/>
      <c r="C40" s="159"/>
      <c r="D40" s="159"/>
      <c r="E40" s="159"/>
      <c r="F40" s="159"/>
      <c r="G40" s="15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33" s="28" customFormat="1" ht="15.75" customHeight="1">
      <c r="B41" s="159"/>
      <c r="C41" s="159"/>
      <c r="D41" s="159"/>
      <c r="E41" s="159"/>
      <c r="F41" s="159"/>
      <c r="G41" s="15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33" s="28" customFormat="1" ht="17.25" customHeight="1">
      <c r="B42" s="159"/>
      <c r="C42" s="159"/>
      <c r="D42" s="159"/>
      <c r="E42" s="159"/>
      <c r="F42" s="159"/>
      <c r="G42" s="15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33" s="28" customFormat="1" ht="30" customHeight="1">
      <c r="B43" s="180"/>
      <c r="C43" s="180"/>
      <c r="D43" s="180"/>
      <c r="E43" s="180"/>
      <c r="F43" s="180"/>
      <c r="G43" s="180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33" s="28" customFormat="1" ht="19.350000000000001" customHeight="1">
      <c r="B44" s="165"/>
      <c r="C44" s="165"/>
      <c r="D44" s="165"/>
      <c r="E44" s="165"/>
      <c r="F44" s="165"/>
      <c r="G44" s="165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1:33" s="28" customFormat="1" ht="33" customHeight="1">
      <c r="B45" s="165"/>
      <c r="C45" s="165"/>
      <c r="D45" s="165"/>
      <c r="E45" s="165"/>
      <c r="F45" s="165"/>
      <c r="G45" s="165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33" s="28" customFormat="1" ht="34.5" customHeight="1">
      <c r="B46" s="135"/>
      <c r="C46" s="136"/>
      <c r="D46" s="136"/>
      <c r="E46" s="136"/>
      <c r="F46" s="136"/>
      <c r="G46" s="137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1:33" ht="15.75" customHeight="1">
      <c r="A47" s="28"/>
      <c r="B47" s="28"/>
      <c r="C47" s="28"/>
      <c r="D47" s="28"/>
      <c r="E47" s="28"/>
      <c r="F47" s="28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</row>
    <row r="48" spans="1:33" ht="15.75" customHeight="1">
      <c r="A48" s="28"/>
      <c r="B48" s="28"/>
      <c r="C48" s="28"/>
      <c r="D48" s="28"/>
      <c r="E48" s="28"/>
      <c r="F48" s="28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1:33" ht="15.75" customHeight="1">
      <c r="A49" s="28"/>
      <c r="B49" s="28"/>
      <c r="C49" s="28"/>
      <c r="D49" s="28"/>
      <c r="E49" s="28"/>
      <c r="F49" s="28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 ht="22.5" customHeight="1">
      <c r="A50" s="28"/>
      <c r="B50" s="28"/>
      <c r="C50" s="28"/>
      <c r="D50" s="28"/>
      <c r="E50" s="28"/>
      <c r="F50" s="28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</row>
    <row r="51" spans="1:33" ht="21.75" customHeight="1">
      <c r="A51" s="28"/>
      <c r="B51" s="158" t="s">
        <v>195</v>
      </c>
      <c r="C51" s="158"/>
      <c r="D51" s="158"/>
      <c r="E51" s="28"/>
      <c r="F51" s="28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1:33" ht="27.75" customHeight="1">
      <c r="A52" s="28"/>
      <c r="B52" s="159" t="s">
        <v>196</v>
      </c>
      <c r="C52" s="159"/>
      <c r="D52" s="159"/>
      <c r="E52" s="159"/>
      <c r="F52" s="159"/>
      <c r="G52" s="15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</row>
    <row r="53" spans="1:33" ht="15.75" customHeight="1">
      <c r="A53" s="28"/>
      <c r="B53" s="159"/>
      <c r="C53" s="159"/>
      <c r="D53" s="159"/>
      <c r="E53" s="159"/>
      <c r="F53" s="159"/>
      <c r="G53" s="15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1:33" ht="15.75" customHeight="1">
      <c r="A54" s="28"/>
      <c r="B54" s="159"/>
      <c r="C54" s="159"/>
      <c r="D54" s="159"/>
      <c r="E54" s="159"/>
      <c r="F54" s="159"/>
      <c r="G54" s="15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</row>
    <row r="55" spans="1:33" ht="15.75" customHeight="1">
      <c r="A55" s="28"/>
      <c r="B55" s="159"/>
      <c r="C55" s="159"/>
      <c r="D55" s="159"/>
      <c r="E55" s="159"/>
      <c r="F55" s="159"/>
      <c r="G55" s="15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</row>
    <row r="56" spans="1:33" ht="15.75" customHeight="1">
      <c r="A56" s="28"/>
      <c r="B56" s="159"/>
      <c r="C56" s="159"/>
      <c r="D56" s="159"/>
      <c r="E56" s="159"/>
      <c r="F56" s="159"/>
      <c r="G56" s="15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</row>
    <row r="57" spans="1:33" ht="15.75" customHeight="1">
      <c r="A57" s="28"/>
      <c r="B57" s="185"/>
      <c r="C57" s="185"/>
      <c r="D57" s="185"/>
      <c r="E57" s="185"/>
      <c r="F57" s="185"/>
      <c r="G57" s="185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</row>
    <row r="58" spans="1:33" ht="15.75" customHeight="1">
      <c r="A58" s="28"/>
      <c r="B58" s="185"/>
      <c r="C58" s="185"/>
      <c r="D58" s="185"/>
      <c r="E58" s="185"/>
      <c r="F58" s="185"/>
      <c r="G58" s="185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</row>
    <row r="59" spans="1:33" ht="15.75" customHeight="1">
      <c r="A59" s="28"/>
      <c r="B59" s="185"/>
      <c r="C59" s="185"/>
      <c r="D59" s="185"/>
      <c r="E59" s="185"/>
      <c r="F59" s="185"/>
      <c r="G59" s="185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</row>
    <row r="60" spans="1:33" ht="15.75" customHeight="1">
      <c r="A60" s="28"/>
      <c r="B60" s="185"/>
      <c r="C60" s="185"/>
      <c r="D60" s="185"/>
      <c r="E60" s="185"/>
      <c r="F60" s="185"/>
      <c r="G60" s="185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  <row r="61" spans="1:33" ht="15.75" customHeight="1">
      <c r="A61" s="28"/>
      <c r="B61" s="185"/>
      <c r="C61" s="185"/>
      <c r="D61" s="185"/>
      <c r="E61" s="185"/>
      <c r="F61" s="185"/>
      <c r="G61" s="185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</row>
    <row r="62" spans="1:33" ht="29.25" customHeight="1">
      <c r="A62" s="28"/>
      <c r="B62" s="185"/>
      <c r="C62" s="185"/>
      <c r="D62" s="185"/>
      <c r="E62" s="185"/>
      <c r="F62" s="185"/>
      <c r="G62" s="185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</row>
    <row r="63" spans="1:33" ht="15.75" customHeight="1"/>
    <row r="64" spans="1:3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</sheetData>
  <mergeCells count="18">
    <mergeCell ref="B51:D51"/>
    <mergeCell ref="B52:G56"/>
    <mergeCell ref="B57:G62"/>
    <mergeCell ref="B30:G30"/>
    <mergeCell ref="B37:D37"/>
    <mergeCell ref="B38:G42"/>
    <mergeCell ref="B43:G43"/>
    <mergeCell ref="B44:G45"/>
    <mergeCell ref="B20:F22"/>
    <mergeCell ref="A23:A29"/>
    <mergeCell ref="B24:C24"/>
    <mergeCell ref="B25:G28"/>
    <mergeCell ref="B29:G29"/>
    <mergeCell ref="B2:G3"/>
    <mergeCell ref="B4:G5"/>
    <mergeCell ref="B7:G7"/>
    <mergeCell ref="B8:D8"/>
    <mergeCell ref="E8:G8"/>
  </mergeCells>
  <conditionalFormatting sqref="E12:E13">
    <cfRule type="cellIs" dxfId="20" priority="2" operator="equal">
      <formula>"NÃO REALIZADO"</formula>
    </cfRule>
    <cfRule type="cellIs" dxfId="19" priority="3" operator="equal">
      <formula>"EM ELABORAÇÃO"</formula>
    </cfRule>
    <cfRule type="expression" dxfId="18" priority="4">
      <formula>NOT(ISERROR(SEARCH("REALIZADO",E12)))</formula>
    </cfRule>
  </conditionalFormatting>
  <dataValidations count="4">
    <dataValidation type="list" allowBlank="1" showInputMessage="1" showErrorMessage="1" prompt=" - " sqref="F8:G8" xr:uid="{00000000-0002-0000-0800-000000000000}">
      <formula1>$U$8:$U$13</formula1>
      <formula2>0</formula2>
    </dataValidation>
    <dataValidation type="list" operator="equal" allowBlank="1" showInputMessage="1" prompt="Selecione o item UFSJ caso a ação seja indivisível por campus ou selecione o campus desejado. Lembrete: ações iguais em vários campi, mas independentes entre si, devem ser repetidas selecionando em cada linha um campus envolvido." sqref="D12:D13" xr:uid="{00000000-0002-0000-0800-000001000000}">
      <formula1>"UFSJ,CSA,CDB,CTAN,CCO,CAP,CSL,3 campi SJDR"</formula1>
      <formula2>0</formula2>
    </dataValidation>
    <dataValidation type="list" allowBlank="1" showErrorMessage="1" sqref="E12:E13" xr:uid="{00000000-0002-0000-0800-000002000000}">
      <formula1>$L$11:$L$13</formula1>
      <formula2>0</formula2>
    </dataValidation>
    <dataValidation type="list" allowBlank="1" showInputMessage="1" showErrorMessage="1" prompt=" - " sqref="E8" xr:uid="{00000000-0002-0000-0800-000003000000}">
      <formula1>$N$7:$N$13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Pholiana  Almeida Ferreira</cp:lastModifiedBy>
  <cp:revision>55</cp:revision>
  <dcterms:created xsi:type="dcterms:W3CDTF">2017-04-06T13:59:00Z</dcterms:created>
  <dcterms:modified xsi:type="dcterms:W3CDTF">2023-01-25T13:59:42Z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ntentTypeId">
    <vt:lpwstr>0x010100129EC72B3161534DB9DC8C8FC33A8C5F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KSOProductBuildVer">
    <vt:lpwstr>1046-11.2.0.8668</vt:lpwstr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